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74" documentId="120_S{2AC9BD13-BADA-5192-A53E-5A8FF88502F6}" xr6:coauthVersionLast="47" xr6:coauthVersionMax="47" xr10:uidLastSave="{CCE6371A-3DFA-4B3E-B01A-93F7E9B536E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5" i="4"/>
  <c r="J10" i="4"/>
  <c r="B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<sst xmlns="http://schemas.openxmlformats.org/spreadsheetml/2006/main" count="180311" uniqueCount="39139">
  <si>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</si>
  <si>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</si>
  <si>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</si>
  <si>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</si>
  <si>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</si>
  <si>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</si>
  <si>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</si>
  <si>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</si>
  <si>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</si>
  <si>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</si>
  <si>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</si>
  <si>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</si>
  <si>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</si>
  <si>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</si>
  <si>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</si>
  <si>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</si>
  <si>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</si>
  <si>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</si>
  <si>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</si>
  <si>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</si>
  <si>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</si>
  <si>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</si>
  <si>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</si>
  <si>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</si>
  <si>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</si>
  <si>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</si>
  <si>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</si>
  <si>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</si>
  <si>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</si>
  <si>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</si>
  <si>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</si>
  <si>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</si>
  <si>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</si>
  <si>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</si>
  <si>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</si>
  <si>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</si>
  <si>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</si>
  <si>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</si>
  <si>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</si>
  <si>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</si>
  <si>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</si>
  <si>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</si>
  <si>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</si>
  <si>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</si>
  <si>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</si>
  <si>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</si>
  <si>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</si>
  <si>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</si>
  <si>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</si>
  <si>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</si>
  <si>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</si>
  <si>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</si>
  <si>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</si>
  <si>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</si>
  <si>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</si>
  <si>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</si>
  <si>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</si>
  <si>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</si>
  <si>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</si>
  <si>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</si>
  <si>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</si>
  <si>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</si>
  <si>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</si>
  <si>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</si>
  <si>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</si>
  <si>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</si>
  <si>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</si>
  <si>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</si>
  <si>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</si>
  <si>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</si>
  <si>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</si>
  <si>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</si>
  <si>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</si>
  <si>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</si>
  <si>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</si>
  <si>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</si>
  <si>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</si>
  <si>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</si>
  <si>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</si>
  <si>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</si>
  <si>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</si>
  <si>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</si>
  <si>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</si>
  <si>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</si>
  <si>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</si>
  <si>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</si>
  <si>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</si>
  <si>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</si>
  <si>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</si>
  <si>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</si>
  <si>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</si>
  <si>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</si>
  <si>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</si>
  <si>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</si>
  <si>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</si>
  <si>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</si>
  <si>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</si>
  <si>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</si>
  <si>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</si>
  <si>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</si>
  <si>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</si>
  <si>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</si>
  <si>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</si>
  <si>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</si>
  <si>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</si>
  <si>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</si>
  <si>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</si>
  <si>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</si>
  <si>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</si>
  <si>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</si>
  <si>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</si>
  <si>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</si>
  <si>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</si>
  <si>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</si>
  <si>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</si>
  <si>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</si>
  <si>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</si>
  <si>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</si>
  <si>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</si>
  <si>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</si>
  <si>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</si>
  <si>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</si>
  <si>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</si>
  <si>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</si>
  <si>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</si>
  <si>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</si>
  <si>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</si>
  <si>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</si>
  <si>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</si>
  <si>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</si>
  <si>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</si>
  <si>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</si>
  <si>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</si>
  <si>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</si>
  <si>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</si>
  <si>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</si>
  <si>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</si>
  <si>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</si>
  <si>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</si>
  <si>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</si>
  <si>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</si>
  <si>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</si>
  <si>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</si>
  <si>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</si>
  <si>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</si>
  <si>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</si>
  <si>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</si>
  <si>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</si>
  <si>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</si>
  <si>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</si>
  <si>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</si>
  <si>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</si>
  <si>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</si>
  <si>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</si>
  <si>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</si>
  <si>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</si>
  <si>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</si>
  <si>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</si>
  <si>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</si>
  <si>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</si>
  <si>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</si>
  <si>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</si>
  <si>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</si>
  <si>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</si>
  <si>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</si>
  <si>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</si>
  <si>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</si>
  <si>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</si>
  <si>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</si>
  <si>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</si>
  <si>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</si>
  <si>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</si>
  <si>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</si>
  <si>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</si>
  <si>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</si>
  <si>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</si>
  <si>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</si>
  <si>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</si>
  <si>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</si>
  <si>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</si>
  <si>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</si>
  <si>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</si>
  <si>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</si>
  <si>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</si>
  <si>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</si>
  <si>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</si>
  <si>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</si>
  <si>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</si>
  <si>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</si>
  <si>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</si>
  <si>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</si>
  <si>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</si>
  <si>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</si>
  <si>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</si>
  <si>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</si>
  <si>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</si>
  <si>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</si>
  <si>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</si>
  <si>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</si>
  <si>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</si>
  <si>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</si>
  <si>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</si>
  <si>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</si>
  <si>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</si>
  <si>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</si>
  <si>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</si>
  <si>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</si>
  <si>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</si>
  <si>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</si>
  <si>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</si>
  <si>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</si>
  <si>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</si>
  <si>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</si>
  <si>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</si>
  <si>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</si>
  <si>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</si>
  <si>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</si>
  <si>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</si>
  <si>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</si>
  <si>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</si>
  <si>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</si>
  <si>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</si>
  <si>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</si>
  <si>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</si>
  <si>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</si>
  <si>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</si>
  <si>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</si>
  <si>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</si>
  <si>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</si>
  <si>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</si>
  <si>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</si>
  <si>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</si>
  <si>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</si>
  <si>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</si>
  <si>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</si>
  <si>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</si>
  <si>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</si>
  <si>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</si>
  <si>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</si>
  <si>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</si>
  <si>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</si>
  <si>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</si>
  <si>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</si>
  <si>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</si>
  <si>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</si>
  <si>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</si>
  <si>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</si>
  <si>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</si>
  <si>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</si>
  <si>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</si>
  <si>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</si>
  <si>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</si>
  <si>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</si>
  <si>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</si>
  <si>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</si>
  <si>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</si>
  <si>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</si>
  <si>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</si>
  <si>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</si>
  <si>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</si>
  <si>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</si>
  <si>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</si>
  <si>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</si>
  <si>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</si>
  <si>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</si>
  <si>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</si>
  <si>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</si>
  <si>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</si>
  <si>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</si>
  <si>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</si>
  <si>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</si>
  <si>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</si>
  <si>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</si>
  <si>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</si>
  <si>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</si>
  <si>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</si>
  <si>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</si>
  <si>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</si>
  <si>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</si>
  <si>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</si>
  <si>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</si>
  <si>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</si>
  <si>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</si>
  <si>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</si>
  <si>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</si>
  <si>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</si>
  <si>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</si>
  <si>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</si>
  <si>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</si>
  <si>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</si>
  <si>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</si>
  <si>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</si>
  <si>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</si>
  <si>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</si>
  <si>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</si>
  <si>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</si>
  <si>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</si>
  <si>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</si>
  <si>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</si>
  <si>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</si>
  <si>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</si>
  <si>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</si>
  <si>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</si>
  <si>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</si>
  <si>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</si>
  <si>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</si>
  <si>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</si>
  <si>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</si>
  <si>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</si>
  <si>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</si>
  <si>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</si>
  <si>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</si>
  <si>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</si>
  <si>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</si>
  <si>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</si>
  <si>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</si>
  <si>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</si>
  <si>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</si>
  <si>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</si>
  <si>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</si>
  <si>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</si>
  <si>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</si>
  <si>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</si>
  <si>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</si>
  <si>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</si>
  <si>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</si>
  <si>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</si>
  <si>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</si>
  <si>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</si>
  <si>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</si>
  <si>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</si>
  <si>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</si>
  <si>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</si>
  <si>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</si>
  <si>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</si>
  <si>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</si>
  <si>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</si>
  <si>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</si>
  <si>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</si>
  <si>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</si>
  <si>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</si>
  <si>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</si>
  <si>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</si>
  <si>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</si>
  <si>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</si>
  <si>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</si>
  <si>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</si>
  <si>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</si>
  <si>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</si>
  <si>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</si>
  <si>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</si>
  <si>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</si>
  <si>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</si>
  <si>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</si>
  <si>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</si>
  <si>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</si>
  <si>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</si>
  <si>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</si>
  <si>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</si>
  <si>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</si>
  <si>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</si>
  <si>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</si>
  <si>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</si>
  <si>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</si>
  <si>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</si>
  <si>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</si>
  <si>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</si>
  <si>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</si>
  <si>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</si>
  <si>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</si>
  <si>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</si>
  <si>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</si>
  <si>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</si>
  <si>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</si>
  <si>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</si>
  <si>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</si>
  <si>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</si>
  <si>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</si>
  <si>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</si>
  <si>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</si>
  <si>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</si>
  <si>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</si>
  <si>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</si>
  <si>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</si>
  <si>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</si>
  <si>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</si>
  <si>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</si>
  <si>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</si>
  <si>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</si>
  <si>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</si>
  <si>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</si>
  <si>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</si>
  <si>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</si>
  <si>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</si>
  <si>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</si>
  <si>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</si>
  <si>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</si>
  <si>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</si>
  <si>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</si>
  <si>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</si>
  <si>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</si>
  <si>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</si>
  <si>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</si>
  <si>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</si>
  <si>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</si>
  <si>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</si>
  <si>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</si>
  <si>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</si>
  <si>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</si>
  <si>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</si>
  <si>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</si>
  <si>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</si>
  <si>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</si>
  <si>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</si>
  <si>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</si>
  <si>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</si>
  <si>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</si>
  <si>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</si>
  <si>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</si>
  <si>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</si>
  <si>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</si>
  <si>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</si>
  <si>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</si>
  <si>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</si>
  <si>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</si>
  <si>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</si>
  <si>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</si>
  <si>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</si>
  <si>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</si>
  <si>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</si>
  <si>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</si>
  <si>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</si>
  <si>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</si>
  <si>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</si>
  <si>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</si>
  <si>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</si>
  <si>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</si>
  <si>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</si>
  <si>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</si>
  <si>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</si>
  <si>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</si>
  <si>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</si>
  <si>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</si>
  <si>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</si>
  <si>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</si>
  <si>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</si>
  <si>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</si>
  <si>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</si>
  <si>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</si>
  <si>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</si>
  <si>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</si>
  <si>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</si>
  <si>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</si>
  <si>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</si>
  <si>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</si>
  <si>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</si>
  <si>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</si>
  <si>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</si>
  <si>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</si>
  <si>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</si>
  <si>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</si>
  <si>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</si>
  <si>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</si>
  <si>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</si>
  <si>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</si>
  <si>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</si>
  <si>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</si>
  <si>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</si>
  <si>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</si>
  <si>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</si>
  <si>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</si>
  <si>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</si>
  <si>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</si>
  <si>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</si>
  <si>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</si>
  <si>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</si>
  <si>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</si>
  <si>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</si>
  <si>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</si>
  <si>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</si>
  <si>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</si>
  <si>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</si>
  <si>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</si>
  <si>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</si>
  <si>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</si>
  <si>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</si>
  <si>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</si>
  <si>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</si>
  <si>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</si>
  <si>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</si>
  <si>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</si>
  <si>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</si>
  <si>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</si>
  <si>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</si>
  <si>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</si>
  <si>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</si>
  <si>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</si>
  <si>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</si>
  <si>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</si>
  <si>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</si>
  <si>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</si>
  <si>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</si>
  <si>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</si>
  <si>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</si>
  <si>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</si>
  <si>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</si>
  <si>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</si>
  <si>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</si>
  <si>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</si>
  <si>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</si>
  <si>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</si>
  <si>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</si>
  <si>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</si>
  <si>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</si>
  <si>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</si>
  <si>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</si>
  <si>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</si>
  <si>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</si>
  <si>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</si>
  <si>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</si>
  <si>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</si>
  <si>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</si>
  <si>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</si>
  <si>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</si>
  <si>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</si>
  <si>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</si>
  <si>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</si>
  <si>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</si>
  <si>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</si>
  <si>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</si>
  <si>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</si>
  <si>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</si>
  <si>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</si>
  <si>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</si>
  <si>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</si>
  <si>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</si>
  <si>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</si>
  <si>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</si>
  <si>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</si>
  <si>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</si>
  <si>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</si>
  <si>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</si>
  <si>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</si>
  <si>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</si>
  <si>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</si>
  <si>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</si>
  <si>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</si>
  <si>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</si>
  <si>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</si>
  <si>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</si>
  <si>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</si>
  <si>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</si>
  <si>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</si>
  <si>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</si>
  <si>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</si>
  <si>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</si>
  <si>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</si>
  <si>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</si>
  <si>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</si>
  <si>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</si>
  <si>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</si>
  <si>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</si>
  <si>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</si>
  <si>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</si>
  <si>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</si>
  <si>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</si>
  <si>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</si>
  <si>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</si>
  <si>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</si>
  <si>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</si>
  <si>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</si>
  <si>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</si>
  <si>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</si>
  <si>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</si>
  <si>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</si>
  <si>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</si>
  <si>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</si>
  <si>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</si>
  <si>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</si>
  <si>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</si>
  <si>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</si>
  <si>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</si>
  <si>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</si>
  <si>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</si>
  <si>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</si>
  <si>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</si>
  <si>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</si>
  <si>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</si>
  <si>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</si>
  <si>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</si>
  <si>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</si>
  <si>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</si>
  <si>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</si>
  <si>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</si>
  <si>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</si>
  <si>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</si>
  <si>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</si>
  <si>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</si>
  <si>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</si>
  <si>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</si>
  <si>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</si>
  <si>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</si>
  <si>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</si>
  <si>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</si>
  <si>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</si>
  <si>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</si>
  <si>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</si>
  <si>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</si>
  <si>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</si>
  <si>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</si>
  <si>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</si>
  <si>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</si>
  <si>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</si>
  <si>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</si>
  <si>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</si>
  <si>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</si>
  <si>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</si>
  <si>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</si>
  <si>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</si>
  <si>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</si>
  <si>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</si>
  <si>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</si>
  <si>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</si>
  <si>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</si>
  <si>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</si>
  <si>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</si>
  <si>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</si>
  <si>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</si>
  <si>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</si>
  <si>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</si>
  <si>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</si>
  <si>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</si>
  <si>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</si>
  <si>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</si>
  <si>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</si>
  <si>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</si>
  <si>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</si>
  <si>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</si>
  <si>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</si>
  <si>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</si>
  <si>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</si>
  <si>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</si>
  <si>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</si>
  <si>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</si>
  <si>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</si>
  <si>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</si>
  <si>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</si>
  <si>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</si>
  <si>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</si>
  <si>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</si>
  <si>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</si>
  <si>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</si>
  <si>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</si>
  <si>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</si>
  <si>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</si>
  <si>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</si>
  <si>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</si>
  <si>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</si>
  <si>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</si>
  <si>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</si>
  <si>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</si>
  <si>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</si>
  <si>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</si>
  <si>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</si>
  <si>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</si>
  <si>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</si>
  <si>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</si>
  <si>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</si>
  <si>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</si>
  <si>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</si>
  <si>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</si>
  <si>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</si>
  <si>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</si>
  <si>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</si>
  <si>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</si>
  <si>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</si>
  <si>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</si>
  <si>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</si>
  <si>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</si>
  <si>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</si>
  <si>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</si>
  <si>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</si>
  <si>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</si>
  <si>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</si>
  <si>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</si>
  <si>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</si>
  <si>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</si>
  <si>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</si>
  <si>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</si>
  <si>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</si>
  <si>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</si>
  <si>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</si>
  <si>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</si>
  <si>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</si>
  <si>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</si>
  <si>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</si>
  <si>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</si>
  <si>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</si>
  <si>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</si>
  <si>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</si>
  <si>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</si>
  <si>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</si>
  <si>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</si>
  <si>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</si>
  <si>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</si>
  <si>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</si>
  <si>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</si>
  <si>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</si>
  <si>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</si>
  <si>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</si>
  <si>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</si>
  <si>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</si>
  <si>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</si>
  <si>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</si>
  <si>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</si>
  <si>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</si>
  <si>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</si>
  <si>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</si>
  <si>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</si>
  <si>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</si>
  <si>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</si>
  <si>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</si>
  <si>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</si>
  <si>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</si>
  <si>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</si>
  <si>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</si>
  <si>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</si>
  <si>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</si>
  <si>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</si>
  <si>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</si>
  <si>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</si>
  <si>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</si>
  <si>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</si>
  <si>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</si>
  <si>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</si>
  <si>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</si>
  <si>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</si>
  <si>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</si>
  <si>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</si>
  <si>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</si>
  <si>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</si>
  <si>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</si>
  <si>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</si>
  <si>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</si>
  <si>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</si>
  <si>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</si>
  <si>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</si>
  <si>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</si>
  <si>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</si>
  <si>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</si>
  <si>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</si>
  <si>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</si>
  <si>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</si>
  <si>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</si>
  <si>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</si>
  <si>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</si>
  <si>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</si>
  <si>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</si>
  <si>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</si>
  <si>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</si>
  <si>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</si>
  <si>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</si>
  <si>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</si>
  <si>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</si>
  <si>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</si>
  <si>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</si>
  <si>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</si>
  <si>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</si>
  <si>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</si>
  <si>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</si>
  <si>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</si>
  <si>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</si>
  <si>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</si>
  <si>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</si>
  <si>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</si>
  <si>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</si>
  <si>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</si>
  <si>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</si>
  <si>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</si>
  <si>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</si>
  <si>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</si>
  <si>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</si>
  <si>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</si>
  <si>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</si>
  <si>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</si>
  <si>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</si>
  <si>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</si>
  <si>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</si>
  <si>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</si>
  <si>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</si>
  <si>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</si>
  <si>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</si>
  <si>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</si>
  <si>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</si>
  <si>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</si>
  <si>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</si>
  <si>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</si>
  <si>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</si>
  <si>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</si>
  <si>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</si>
  <si>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</si>
  <si>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</si>
  <si>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</si>
  <si>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</si>
  <si>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</si>
  <si>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</si>
  <si>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</si>
  <si>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</si>
  <si>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</si>
  <si>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</si>
  <si>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</si>
  <si>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</si>
  <si>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</si>
  <si>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</si>
  <si>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</si>
  <si>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</si>
  <si>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</si>
  <si>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</si>
  <si>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</si>
  <si>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</si>
  <si>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</si>
  <si>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</si>
  <si>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</si>
  <si>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</si>
  <si>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</si>
  <si>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</si>
  <si>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</si>
  <si>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</si>
  <si>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</si>
  <si>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</si>
  <si>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</si>
  <si>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</si>
  <si>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</si>
  <si>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</si>
  <si>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</si>
  <si>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</si>
  <si>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</si>
  <si>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</si>
  <si>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</si>
  <si>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</si>
  <si>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</si>
  <si>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</si>
  <si>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</si>
  <si>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</si>
  <si>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</si>
  <si>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</si>
  <si>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</si>
  <si>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</si>
  <si>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</si>
  <si>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</si>
  <si>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</si>
  <si>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</si>
  <si>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</si>
  <si>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</si>
  <si>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</si>
  <si>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</si>
  <si>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</si>
  <si>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</si>
  <si>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</si>
  <si>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</si>
  <si>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</si>
  <si>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</si>
  <si>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</si>
  <si>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</si>
  <si>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</si>
  <si>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</si>
  <si>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</si>
  <si>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</si>
  <si>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</si>
  <si>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</si>
  <si>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</si>
  <si>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</si>
  <si>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</si>
  <si>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</si>
  <si>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</si>
  <si>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</si>
  <si>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</si>
  <si>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</si>
  <si>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</si>
  <si>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</si>
  <si>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</si>
  <si>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</si>
  <si>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</si>
  <si>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</si>
  <si>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</si>
  <si>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</si>
  <si>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</si>
  <si>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</si>
  <si>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</si>
  <si>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</si>
  <si>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</si>
  <si>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</si>
  <si>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</si>
  <si>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</si>
  <si>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</si>
  <si>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</si>
  <si>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</si>
  <si>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</si>
  <si>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</si>
  <si>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</si>
  <si>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</si>
  <si>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</si>
  <si>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</si>
  <si>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</si>
  <si>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</si>
  <si>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</si>
  <si>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</si>
  <si>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</si>
  <si>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</si>
  <si>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</si>
  <si>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</si>
  <si>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</si>
  <si>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</si>
  <si>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</si>
  <si>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</si>
  <si>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</si>
  <si>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</si>
  <si>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</si>
  <si>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</si>
  <si>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</si>
  <si>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</si>
  <si>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</si>
  <si>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</si>
  <si>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</si>
  <si>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</si>
  <si>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</si>
  <si>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</si>
  <si>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</si>
  <si>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</si>
  <si>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</si>
  <si>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</si>
  <si>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</si>
  <si>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</si>
  <si>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</si>
  <si>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</si>
  <si>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</si>
  <si>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</si>
  <si>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</si>
  <si>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</si>
  <si>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</si>
  <si>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</si>
  <si>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</si>
  <si>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</si>
  <si>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</si>
  <si>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</si>
  <si>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</si>
  <si>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</si>
  <si>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</si>
  <si>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</si>
  <si>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</si>
  <si>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</si>
  <si>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</si>
  <si>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</si>
  <si>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</si>
  <si>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</si>
  <si>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</si>
  <si>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</si>
  <si>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</si>
  <si>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</si>
  <si>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</si>
  <si>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</si>
  <si>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</si>
  <si>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</si>
  <si>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</si>
  <si>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</si>
  <si>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</si>
  <si>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</si>
  <si>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</si>
  <si>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</si>
  <si>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</si>
  <si>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</si>
  <si>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</si>
  <si>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</si>
  <si>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</si>
  <si>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</si>
  <si>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</si>
  <si>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</si>
  <si>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</si>
  <si>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</si>
  <si>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</si>
  <si>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</si>
  <si>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</si>
  <si>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</si>
  <si>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</si>
  <si>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</si>
  <si>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</si>
  <si>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</si>
  <si>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</si>
  <si>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</si>
  <si>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</si>
  <si>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</si>
  <si>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</si>
  <si>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</si>
  <si>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</si>
  <si>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</si>
  <si>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</si>
  <si>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</si>
  <si>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</si>
  <si>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</si>
  <si>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</si>
  <si>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</si>
  <si>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</si>
  <si>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</si>
  <si>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</si>
  <si>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</si>
  <si>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</si>
  <si>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</si>
  <si>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</si>
  <si>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</si>
  <si>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</si>
  <si>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</si>
  <si>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</si>
  <si>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</si>
  <si>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</si>
  <si>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</si>
  <si>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</si>
  <si>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</si>
  <si>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</si>
  <si>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</si>
  <si>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</si>
  <si>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</si>
  <si>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</si>
  <si>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</si>
  <si>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</si>
  <si>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</si>
  <si>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</si>
  <si>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</si>
  <si>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</si>
  <si>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</si>
  <si>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</si>
  <si>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</si>
  <si>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</si>
  <si>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</si>
  <si>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</si>
  <si>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</si>
  <si>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</si>
  <si>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</si>
  <si>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</si>
  <si>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</si>
  <si>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</si>
  <si>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</si>
  <si>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</si>
  <si>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</si>
  <si>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</si>
  <si>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</si>
  <si>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</si>
  <si>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</si>
  <si>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</si>
  <si>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</si>
  <si>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</si>
  <si>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</si>
  <si>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</si>
  <si>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</si>
  <si>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</si>
  <si>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</si>
  <si>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</si>
  <si>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</si>
  <si>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</si>
  <si>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</si>
  <si>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</si>
  <si>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</si>
  <si>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</si>
  <si>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</si>
  <si>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</si>
  <si>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</si>
  <si>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</si>
  <si>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</si>
  <si>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</si>
  <si>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</si>
  <si>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</si>
  <si>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</si>
  <si>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</si>
  <si>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</si>
  <si>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</si>
  <si>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</si>
  <si>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</si>
  <si>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</si>
  <si>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</si>
  <si>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</si>
  <si>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</si>
  <si>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</si>
  <si>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</si>
  <si>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</si>
  <si>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</si>
  <si>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</si>
  <si>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</si>
  <si>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</si>
  <si>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</si>
  <si>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</si>
  <si>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</si>
  <si>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</si>
  <si>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</si>
  <si>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</si>
  <si>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</si>
  <si>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</si>
  <si>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</si>
  <si>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</si>
  <si>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</si>
  <si>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</si>
  <si>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</si>
  <si>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</si>
  <si>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</si>
  <si>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</si>
  <si>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</si>
  <si>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</si>
  <si>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</si>
  <si>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</si>
  <si>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</si>
  <si>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</si>
  <si>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</si>
  <si>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</si>
  <si>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</si>
  <si>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</si>
  <si>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</si>
  <si>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</si>
  <si>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</si>
  <si>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</si>
  <si>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</si>
  <si>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</si>
  <si>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</si>
  <si>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</si>
  <si>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</si>
  <si>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</si>
  <si>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</si>
  <si>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</si>
  <si>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</si>
  <si>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</si>
  <si>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</si>
  <si>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</si>
  <si>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</si>
  <si>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</si>
  <si>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</si>
  <si>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</si>
  <si>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</si>
  <si>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</si>
  <si>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</si>
  <si>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</si>
  <si>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</si>
  <si>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</si>
  <si>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</si>
  <si>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</si>
  <si>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</si>
  <si>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</si>
  <si>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</si>
  <si>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</si>
  <si>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</si>
  <si>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</si>
  <si>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</si>
  <si>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</si>
  <si>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</si>
  <si>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</si>
  <si>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</si>
  <si>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</si>
  <si>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</si>
  <si>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</si>
  <si>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</si>
  <si>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</si>
  <si>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</si>
  <si>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</si>
  <si>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</si>
  <si>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</si>
  <si>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</si>
  <si>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</si>
  <si>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</si>
  <si>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</si>
  <si>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</si>
  <si>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</si>
  <si>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</si>
  <si>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</si>
  <si>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</si>
  <si>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</si>
  <si>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</si>
  <si>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</si>
  <si>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</si>
  <si>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</si>
  <si>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</si>
  <si>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</si>
  <si>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</si>
  <si>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</si>
  <si>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</si>
  <si>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</si>
  <si>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</si>
  <si>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</si>
  <si>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</si>
  <si>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</si>
  <si>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</si>
  <si>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</si>
  <si>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</si>
  <si>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</si>
  <si>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</si>
  <si>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</si>
  <si>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</si>
  <si>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</si>
  <si>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</si>
  <si>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</si>
  <si>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</si>
  <si>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</si>
  <si>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</si>
  <si>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</si>
  <si>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</si>
  <si>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</si>
  <si>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</si>
  <si>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</si>
  <si>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</si>
  <si>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</si>
  <si>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</si>
  <si>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</si>
  <si>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</si>
  <si>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</si>
  <si>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</si>
  <si>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</si>
  <si>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</si>
  <si>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</si>
  <si>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</si>
  <si>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</si>
  <si>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</si>
  <si>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</si>
  <si>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</si>
  <si>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</si>
  <si>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</si>
  <si>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</si>
  <si>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</si>
  <si>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</si>
  <si>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</si>
  <si>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</si>
  <si>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</si>
  <si>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</si>
  <si>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</si>
  <si>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</si>
  <si>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</si>
  <si>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</si>
  <si>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</si>
  <si>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</si>
  <si>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</si>
  <si>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</si>
  <si>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</si>
  <si>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</si>
  <si>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</si>
  <si>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</si>
  <si>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</si>
  <si>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</si>
  <si>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</si>
  <si>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</si>
  <si>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</si>
  <si>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</si>
  <si>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</si>
  <si>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</si>
  <si>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</si>
  <si>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</si>
  <si>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</si>
  <si>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</si>
  <si>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</si>
  <si>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</si>
  <si>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</si>
  <si>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</si>
  <si>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</si>
  <si>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</si>
  <si>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</si>
  <si>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</si>
  <si>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</si>
  <si>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</si>
  <si>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</si>
  <si>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</si>
  <si>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</si>
  <si>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</si>
  <si>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</si>
  <si>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</si>
  <si>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</si>
  <si>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</si>
  <si>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</si>
  <si>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</si>
  <si>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</si>
  <si>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</si>
  <si>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</si>
  <si>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</si>
  <si>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</si>
  <si>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</si>
  <si>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</si>
  <si>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</si>
  <si>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</si>
  <si>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</si>
  <si>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</si>
  <si>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</si>
  <si>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</si>
  <si>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</si>
  <si>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</si>
  <si>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</si>
  <si>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</si>
  <si>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</si>
  <si>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</si>
  <si>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</si>
  <si>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</si>
  <si>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</si>
  <si>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</si>
  <si>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</si>
  <si>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</si>
  <si>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</si>
  <si>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</si>
  <si>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</si>
  <si>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</si>
  <si>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</si>
  <si>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</si>
  <si>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</si>
  <si>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</si>
  <si>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</si>
  <si>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</si>
  <si>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</si>
  <si>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</si>
  <si>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</si>
  <si>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</si>
  <si>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</si>
  <si>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</si>
  <si>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</si>
  <si>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</si>
  <si>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</si>
  <si>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</si>
  <si>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</si>
  <si>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</si>
  <si>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</si>
  <si>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</si>
  <si>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</si>
  <si>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</si>
  <si>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</si>
  <si>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</si>
  <si>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</si>
  <si>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</si>
  <si>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</si>
  <si>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</si>
  <si>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</si>
  <si>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</si>
  <si>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</si>
  <si>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</si>
  <si>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</si>
  <si>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</si>
  <si>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</si>
  <si>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</si>
  <si>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</si>
  <si>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</si>
  <si>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</si>
  <si>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</si>
  <si>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</si>
  <si>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</si>
  <si>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</si>
  <si>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</si>
  <si>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</si>
  <si>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</si>
  <si>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</si>
  <si>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</si>
  <si>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</si>
  <si>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</si>
  <si>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</si>
  <si>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</si>
  <si>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</si>
  <si>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</si>
  <si>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</si>
  <si>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</si>
  <si>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</si>
  <si>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</si>
  <si>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</si>
  <si>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</si>
  <si>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</si>
  <si>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</si>
  <si>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</si>
  <si>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</si>
  <si>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</si>
  <si>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</si>
  <si>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</si>
  <si>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</si>
  <si>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</si>
  <si>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</si>
  <si>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</si>
  <si>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</si>
  <si>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</si>
  <si>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</si>
  <si>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</si>
  <si>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</si>
  <si>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</si>
  <si>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</si>
  <si>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</si>
  <si>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</si>
  <si>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</si>
  <si>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</si>
  <si>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</si>
  <si>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</si>
  <si>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</si>
  <si>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</si>
  <si>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</si>
  <si>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</si>
  <si>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</si>
  <si>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</si>
  <si>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</si>
  <si>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</si>
  <si>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</si>
  <si>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</si>
  <si>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</si>
  <si>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</si>
  <si>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</si>
  <si>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</si>
  <si>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</si>
  <si>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</si>
  <si>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</si>
  <si>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</si>
  <si>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</si>
  <si>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</si>
  <si>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</si>
  <si>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</si>
  <si>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</si>
  <si>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</si>
  <si>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</si>
  <si>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</si>
  <si>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</si>
  <si>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</si>
  <si>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</si>
  <si>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</si>
  <si>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</si>
  <si>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</si>
  <si>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</si>
  <si>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</si>
  <si>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</si>
  <si>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</si>
  <si>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</si>
  <si>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</si>
  <si>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</si>
  <si>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</si>
  <si>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</si>
  <si>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</si>
  <si>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</si>
  <si>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</si>
  <si>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</si>
  <si>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</si>
  <si>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</si>
  <si>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</si>
  <si>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</si>
  <si>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</si>
  <si>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</si>
  <si>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</si>
  <si>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</si>
  <si>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</si>
  <si>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</si>
  <si>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</si>
  <si>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</si>
  <si>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</si>
  <si>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</si>
  <si>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</si>
  <si>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</si>
  <si>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</si>
  <si>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</si>
  <si>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</si>
  <si>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</si>
  <si>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</si>
  <si>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</si>
  <si>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</si>
  <si>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</si>
  <si>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</si>
  <si>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</si>
  <si>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</si>
  <si>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</si>
  <si>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</si>
  <si>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</si>
  <si>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</si>
  <si>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</si>
  <si>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</si>
  <si>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</si>
  <si>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</si>
  <si>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</si>
  <si>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</si>
  <si>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</si>
  <si>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</si>
  <si>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</si>
  <si>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</si>
  <si>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</si>
  <si>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</si>
  <si>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</si>
  <si>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</si>
  <si>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</si>
  <si>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</si>
  <si>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</si>
  <si>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</si>
  <si>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</si>
  <si>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</si>
  <si>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</si>
  <si>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</si>
  <si>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</si>
  <si>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</si>
  <si>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</si>
  <si>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</si>
  <si>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</si>
  <si>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</si>
  <si>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</si>
  <si>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</si>
  <si>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</si>
  <si>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</si>
  <si>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</si>
  <si>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</si>
  <si>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</si>
  <si>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</si>
  <si>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</si>
  <si>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</si>
  <si>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</si>
  <si>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</si>
  <si>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</si>
  <si>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</si>
  <si>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</si>
  <si>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</si>
  <si>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</si>
  <si>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</si>
  <si>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</si>
  <si>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</si>
  <si>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</si>
  <si>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</si>
  <si>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</si>
  <si>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</si>
  <si>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</si>
  <si>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</si>
  <si>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</si>
  <si>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</si>
  <si>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</si>
  <si>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</si>
  <si>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</si>
  <si>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</si>
  <si>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</si>
  <si>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</si>
  <si>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</si>
  <si>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</si>
  <si>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</si>
  <si>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</si>
  <si>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</si>
  <si>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</si>
  <si>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</si>
  <si>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</si>
  <si>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</si>
  <si>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</si>
  <si>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</si>
  <si>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</si>
  <si>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</si>
  <si>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</si>
  <si>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</si>
  <si>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</si>
  <si>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</si>
  <si>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</si>
  <si>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</si>
  <si>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</si>
  <si>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</si>
  <si>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</si>
  <si>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</si>
  <si>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</si>
  <si>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</si>
  <si>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</si>
  <si>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</si>
  <si>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</si>
  <si>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</si>
  <si>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</si>
  <si>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</si>
  <si>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</si>
  <si>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</si>
  <si>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</si>
  <si>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</si>
  <si>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</si>
  <si>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</si>
  <si>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</si>
  <si>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</si>
  <si>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</si>
  <si>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</si>
  <si>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</si>
  <si>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</si>
  <si>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</si>
  <si>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</si>
  <si>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</si>
  <si>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</si>
  <si>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</si>
  <si>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</si>
  <si>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</si>
  <si>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</si>
  <si>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</si>
  <si>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</si>
  <si>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</si>
  <si>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</si>
  <si>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</si>
  <si>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</si>
  <si>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</si>
  <si>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</si>
  <si>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</si>
  <si>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</si>
  <si>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</si>
  <si>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</si>
  <si>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</si>
  <si>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</si>
  <si>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</si>
  <si>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</si>
  <si>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</si>
  <si>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</si>
  <si>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</si>
  <si>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</si>
  <si>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</si>
  <si>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</si>
  <si>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</si>
  <si>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</si>
  <si>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</si>
  <si>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</si>
  <si>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</si>
  <si>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</si>
  <si>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</si>
  <si>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</si>
  <si>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</si>
  <si>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</si>
  <si>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</si>
  <si>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</si>
  <si>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</si>
  <si>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</si>
  <si>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</si>
  <si>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</si>
  <si>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</si>
  <si>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</si>
  <si>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</si>
  <si>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</si>
  <si>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</si>
  <si>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</si>
  <si>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</si>
  <si>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</si>
  <si>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</si>
  <si>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</si>
  <si>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</si>
  <si>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</si>
  <si>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</si>
  <si>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</si>
  <si>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</si>
  <si>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</si>
  <si>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</si>
  <si>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</si>
  <si>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</si>
  <si>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</si>
  <si>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</si>
  <si>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</si>
  <si>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</si>
  <si>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</si>
  <si>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</si>
  <si>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</si>
  <si>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</si>
  <si>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</si>
  <si>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</si>
  <si>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</si>
  <si>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</si>
  <si>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</si>
  <si>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</si>
  <si>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</si>
  <si>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</si>
  <si>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</si>
  <si>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</si>
  <si>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</si>
  <si>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</si>
  <si>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</si>
  <si>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</si>
  <si>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</si>
  <si>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</si>
  <si>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</si>
  <si>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</si>
  <si>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</si>
  <si>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</si>
  <si>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</si>
  <si>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</si>
  <si>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</si>
  <si>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</si>
  <si>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</si>
  <si>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</si>
  <si>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</si>
  <si>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</si>
  <si>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</si>
  <si>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</si>
  <si>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</si>
  <si>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</si>
  <si>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</si>
  <si>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</si>
  <si>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</si>
  <si>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</si>
  <si>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</si>
  <si>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</si>
  <si>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</si>
  <si>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</si>
  <si>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</si>
  <si>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</si>
  <si>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</si>
  <si>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</si>
  <si>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</si>
  <si>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</si>
  <si>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</si>
  <si>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</si>
  <si>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</si>
  <si>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</si>
  <si>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</si>
  <si>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</si>
  <si>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</si>
  <si>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</si>
  <si>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</si>
  <si>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</si>
  <si>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</si>
  <si>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</si>
  <si>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</si>
  <si>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</si>
  <si>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</si>
  <si>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</si>
  <si>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</si>
  <si>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</si>
  <si>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</si>
  <si>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</si>
  <si>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</si>
  <si>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</si>
  <si>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</si>
  <si>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</si>
  <si>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</si>
  <si>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</si>
  <si>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</si>
  <si>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</si>
  <si>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</si>
  <si>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</si>
  <si>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</si>
  <si>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</si>
  <si>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</si>
  <si>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</si>
  <si>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</si>
  <si>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</si>
  <si>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</si>
  <si>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</si>
  <si>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</si>
  <si>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</si>
  <si>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</si>
  <si>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</si>
  <si>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</si>
  <si>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</si>
  <si>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</si>
  <si>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</si>
  <si>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</si>
  <si>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</si>
  <si>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</si>
  <si>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</si>
  <si>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</si>
  <si>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</si>
  <si>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</si>
  <si>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</si>
  <si>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</si>
  <si>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</si>
  <si>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</si>
  <si>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</si>
  <si>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</si>
  <si>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</si>
  <si>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</si>
  <si>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</si>
  <si>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</si>
  <si>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</si>
  <si>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</si>
  <si>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</si>
  <si>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</si>
  <si>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</si>
  <si>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</si>
  <si>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</si>
  <si>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</si>
  <si>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</si>
  <si>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</si>
  <si>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</si>
  <si>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</si>
  <si>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</si>
  <si>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</si>
  <si>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</si>
  <si>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</si>
  <si>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</si>
  <si>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</si>
  <si>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</si>
  <si>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</si>
  <si>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</si>
  <si>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</si>
  <si>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</si>
  <si>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</si>
  <si>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</si>
  <si>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</si>
  <si>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</si>
  <si>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</si>
  <si>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</si>
  <si>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</si>
  <si>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</si>
  <si>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</si>
  <si>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</si>
  <si>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</si>
  <si>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</si>
  <si>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</si>
  <si>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</si>
  <si>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</si>
  <si>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</si>
  <si>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</si>
  <si>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</si>
  <si>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</si>
  <si>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</si>
  <si>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</si>
  <si>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</si>
  <si>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</si>
  <si>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</si>
  <si>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</si>
  <si>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</si>
  <si>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</si>
  <si>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</si>
  <si>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</si>
  <si>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</si>
  <si>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</si>
  <si>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</si>
  <si>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</si>
  <si>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</si>
  <si>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</si>
  <si>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</si>
  <si>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</si>
  <si>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</si>
  <si>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</si>
  <si>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</si>
  <si>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</si>
  <si>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</si>
  <si>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</si>
  <si>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</si>
  <si>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</si>
  <si>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</si>
  <si>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</si>
  <si>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</si>
  <si>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</si>
  <si>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</si>
  <si>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</si>
  <si>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</si>
  <si>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</si>
  <si>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</si>
  <si>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</si>
  <si>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</si>
  <si>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</si>
  <si>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</si>
  <si>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</si>
  <si>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</si>
  <si>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</si>
  <si>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</si>
  <si>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</si>
  <si>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</si>
  <si>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</si>
  <si>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</si>
  <si>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</si>
  <si>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</si>
  <si>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</si>
  <si>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</si>
  <si>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</si>
  <si>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</si>
  <si>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</si>
  <si>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</si>
  <si>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</si>
  <si>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</si>
  <si>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</si>
  <si>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</si>
  <si>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</si>
  <si>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</si>
  <si>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</si>
  <si>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</si>
  <si>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</si>
  <si>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</si>
  <si>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</si>
  <si>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</si>
  <si>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</si>
  <si>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</si>
  <si>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</si>
  <si>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</si>
  <si>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</si>
  <si>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</si>
  <si>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</si>
  <si>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</si>
  <si>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</si>
  <si>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</si>
  <si>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</si>
  <si>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</si>
  <si>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</si>
  <si>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</si>
  <si>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</si>
  <si>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</si>
  <si>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</si>
  <si>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</si>
  <si>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</si>
  <si>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</si>
  <si>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</si>
  <si>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</si>
  <si>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</si>
  <si>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</si>
  <si>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</si>
  <si>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</si>
  <si>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</si>
  <si>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</si>
  <si>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</si>
  <si>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</si>
  <si>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</si>
  <si>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</si>
  <si>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</si>
  <si>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</si>
  <si>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</si>
  <si>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</si>
  <si>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</si>
  <si>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</si>
  <si>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</si>
  <si>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</si>
  <si>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</si>
  <si>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</si>
  <si>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</si>
  <si>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</si>
  <si>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</si>
  <si>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</si>
  <si>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</si>
  <si>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</si>
  <si>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</si>
  <si>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</si>
  <si>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</si>
  <si>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</si>
  <si>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</si>
  <si>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</si>
  <si>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</si>
  <si>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</si>
  <si>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</si>
  <si>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</si>
  <si>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</si>
  <si>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</si>
  <si>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</si>
  <si>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</si>
  <si>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</si>
  <si>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</si>
  <si>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</si>
  <si>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</si>
  <si>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</si>
  <si>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</si>
  <si>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</si>
  <si>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</si>
  <si>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</si>
  <si>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</si>
  <si>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</si>
  <si>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</si>
  <si>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</si>
  <si>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</si>
  <si>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</si>
  <si>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</si>
  <si>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</si>
  <si>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</si>
  <si>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</si>
  <si>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</si>
  <si>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</si>
  <si>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</si>
  <si>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</si>
  <si>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</si>
  <si>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</si>
  <si>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</si>
  <si>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</si>
  <si>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</si>
  <si>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</si>
  <si>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</si>
  <si>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</si>
  <si>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</si>
  <si>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</si>
  <si>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</si>
  <si>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</si>
  <si>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</si>
  <si>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</si>
  <si>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</si>
  <si>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</si>
  <si>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</si>
  <si>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</si>
  <si>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</si>
  <si>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</si>
  <si>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</si>
  <si>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</si>
  <si>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</si>
  <si>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</si>
  <si>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</si>
  <si>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</si>
  <si>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</si>
  <si>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</si>
  <si>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</si>
  <si>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</si>
  <si>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</si>
  <si>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</si>
  <si>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</si>
  <si>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</si>
  <si>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</si>
  <si>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</si>
  <si>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</si>
  <si>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</si>
  <si>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</si>
  <si>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</si>
  <si>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</si>
  <si>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</si>
  <si>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</si>
  <si>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</si>
  <si>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</si>
  <si>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</si>
  <si>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</si>
  <si>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</si>
  <si>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</si>
  <si>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</si>
  <si>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</si>
  <si>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</si>
  <si>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</si>
  <si>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</si>
  <si>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</si>
  <si>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</si>
  <si>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</si>
  <si>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</si>
  <si>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</si>
  <si>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</si>
  <si>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</si>
  <si>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</si>
  <si>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</si>
  <si>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</si>
  <si>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</si>
  <si>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</si>
  <si>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</si>
  <si>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</si>
  <si>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</si>
  <si>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</si>
  <si>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</si>
  <si>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</si>
  <si>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</si>
  <si>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</si>
  <si>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</si>
  <si>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</si>
  <si>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</si>
  <si>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</si>
  <si>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</si>
  <si>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</si>
  <si>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</si>
  <si>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</si>
  <si>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</si>
  <si>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</si>
  <si>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</si>
  <si>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</si>
  <si>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</si>
  <si>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</si>
  <si>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</si>
  <si>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</si>
  <si>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</si>
  <si>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</si>
  <si>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</si>
  <si>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</si>
  <si>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</si>
  <si>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</si>
  <si>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</si>
  <si>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</si>
  <si>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</si>
  <si>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</si>
  <si>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</si>
  <si>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</si>
  <si>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</si>
  <si>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</si>
  <si>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</si>
  <si>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</si>
  <si>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</si>
  <si>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</si>
  <si>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</si>
  <si>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</si>
  <si>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</si>
  <si>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</si>
  <si>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</si>
  <si>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</si>
  <si>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</si>
  <si>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</si>
  <si>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</si>
  <si>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</si>
  <si>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</si>
  <si>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</si>
  <si>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</si>
  <si>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</si>
  <si>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</si>
  <si>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</si>
  <si>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</si>
  <si>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</si>
  <si>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</si>
  <si>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</si>
  <si>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</si>
  <si>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</si>
  <si>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</si>
  <si>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</si>
  <si>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</si>
  <si>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</si>
  <si>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</si>
  <si>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</si>
  <si>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</si>
  <si>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</si>
  <si>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</si>
  <si>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</si>
  <si>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</si>
  <si>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</si>
  <si>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</si>
  <si>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</si>
  <si>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</si>
  <si>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</si>
  <si>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</si>
  <si>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</si>
  <si>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</si>
  <si>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</si>
  <si>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</si>
  <si>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</si>
  <si>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</si>
  <si>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</si>
  <si>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</si>
  <si>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</si>
  <si>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</si>
  <si>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</si>
  <si>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</si>
  <si>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</si>
  <si>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</si>
  <si>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</si>
  <si>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</si>
  <si>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</si>
  <si>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</si>
  <si>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</si>
  <si>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</si>
  <si>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</si>
  <si>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</si>
  <si>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</si>
  <si>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</si>
  <si>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</si>
  <si>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</si>
  <si>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</si>
  <si>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</si>
  <si>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</si>
  <si>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</si>
  <si>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</si>
  <si>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</si>
  <si>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</si>
  <si>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</si>
  <si>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</si>
  <si>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</si>
  <si>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</si>
  <si>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</si>
  <si>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</si>
  <si>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</si>
  <si>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</si>
  <si>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</si>
  <si>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</si>
  <si>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</si>
  <si>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</si>
  <si>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</si>
  <si>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</si>
  <si>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</si>
  <si>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</si>
  <si>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</si>
  <si>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</si>
  <si>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</si>
  <si>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</si>
  <si>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</si>
  <si>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</si>
  <si>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</si>
  <si>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</si>
  <si>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</si>
  <si>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</si>
  <si>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</si>
  <si>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</si>
  <si>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</si>
  <si>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</si>
  <si>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</si>
  <si>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</si>
  <si>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</si>
  <si>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</si>
  <si>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</si>
  <si>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</si>
  <si>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</si>
  <si>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</si>
  <si>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</si>
  <si>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</si>
  <si>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</si>
  <si>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</si>
  <si>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</si>
  <si>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</si>
  <si>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</si>
  <si>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</si>
  <si>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</si>
  <si>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</si>
  <si>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</si>
  <si>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</si>
  <si>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</si>
  <si>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</si>
  <si>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</si>
  <si>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</si>
  <si>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</si>
  <si>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</si>
  <si>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</si>
  <si>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</si>
  <si>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</si>
  <si>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</si>
  <si>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</si>
  <si>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</si>
  <si>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</si>
  <si>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</si>
  <si>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</si>
  <si>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</si>
  <si>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</si>
  <si>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</si>
  <si>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</si>
  <si>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</si>
  <si>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</si>
  <si>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</si>
  <si>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</si>
  <si>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</si>
  <si>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</si>
  <si>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</si>
  <si>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</si>
  <si>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</si>
  <si>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</si>
  <si>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</si>
  <si>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</si>
  <si>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</si>
  <si>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</si>
  <si>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</si>
  <si>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</si>
  <si>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</si>
  <si>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</si>
  <si>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</si>
  <si>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</si>
  <si>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</si>
  <si>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</si>
  <si>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</si>
  <si>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</si>
  <si>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</si>
  <si>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</si>
  <si>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</si>
  <si>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</si>
  <si>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</si>
  <si>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</si>
  <si>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</si>
  <si>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</si>
  <si>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</si>
  <si>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</si>
  <si>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</si>
  <si>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</si>
  <si>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</si>
  <si>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</si>
  <si>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</si>
  <si>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</si>
  <si>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</si>
  <si>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</si>
  <si>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</si>
  <si>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</si>
  <si>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</si>
  <si>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</si>
  <si>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</si>
  <si>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</si>
  <si>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</si>
  <si>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</si>
  <si>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</si>
  <si>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</si>
  <si>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</si>
  <si>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</si>
  <si>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</si>
  <si>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</si>
  <si>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</si>
  <si>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</si>
  <si>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</si>
  <si>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</si>
  <si>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</si>
  <si>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</si>
  <si>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</si>
  <si>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</si>
  <si>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</si>
  <si>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</si>
  <si>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</si>
  <si>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</si>
  <si>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</si>
  <si>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</si>
  <si>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</si>
  <si>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</si>
  <si>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</si>
  <si>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</si>
  <si>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</si>
  <si>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</si>
  <si>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</si>
  <si>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</si>
  <si>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</si>
  <si>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</si>
  <si>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</si>
  <si>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</si>
  <si>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</si>
  <si>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</si>
  <si>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</si>
  <si>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</si>
  <si>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</si>
  <si>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</si>
  <si>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</si>
  <si>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</si>
  <si>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</si>
  <si>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</si>
  <si>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</si>
  <si>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</si>
  <si>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</si>
  <si>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</si>
  <si>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</si>
  <si>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</si>
  <si>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</si>
  <si>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</si>
  <si>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</si>
  <si>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</si>
  <si>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</si>
  <si>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</si>
  <si>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</si>
  <si>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</si>
  <si>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</si>
  <si>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</si>
  <si>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</si>
  <si>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</si>
  <si>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</si>
  <si>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</si>
  <si>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</si>
  <si>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</si>
  <si>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</si>
  <si>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</si>
  <si>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</si>
  <si>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</si>
  <si>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</si>
  <si>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</si>
  <si>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</si>
  <si>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</si>
  <si>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</si>
  <si>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</si>
  <si>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</si>
  <si>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</si>
  <si>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</si>
  <si>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</si>
  <si>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</si>
  <si>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</si>
  <si>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</si>
  <si>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</si>
  <si>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</si>
  <si>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</si>
  <si>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</si>
  <si>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</si>
  <si>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</si>
  <si>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</si>
  <si>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</si>
  <si>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</si>
  <si>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</si>
  <si>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</si>
  <si>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</si>
  <si>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</si>
  <si>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</si>
  <si>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</si>
  <si>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</si>
  <si>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</si>
  <si>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</si>
  <si>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</si>
  <si>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</si>
  <si>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</si>
  <si>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</si>
  <si>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</si>
  <si>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</si>
  <si>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</si>
  <si>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</si>
  <si>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</si>
  <si>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</si>
  <si>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</si>
  <si>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</si>
  <si>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</si>
  <si>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</si>
  <si>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</si>
  <si>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</si>
  <si>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</si>
  <si>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</si>
  <si>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</si>
  <si>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</si>
  <si>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</si>
  <si>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</si>
  <si>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</si>
  <si>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</si>
  <si>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</si>
  <si>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</si>
  <si>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</si>
  <si>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</si>
  <si>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</si>
  <si>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</si>
  <si>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</si>
  <si>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</si>
  <si>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</si>
  <si>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</si>
  <si>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</si>
  <si>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</si>
  <si>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</si>
  <si>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</si>
  <si>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</si>
  <si>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</si>
  <si>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</si>
  <si>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</si>
  <si>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</si>
  <si>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</si>
  <si>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</si>
  <si>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</si>
  <si>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</si>
  <si>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</si>
  <si>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</si>
  <si>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</si>
  <si>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</si>
  <si>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</si>
  <si>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</si>
  <si>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</si>
  <si>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</si>
  <si>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</si>
  <si>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</si>
  <si>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</si>
  <si>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</si>
  <si>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</si>
  <si>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</si>
  <si>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</si>
  <si>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</si>
  <si>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</si>
  <si>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</si>
  <si>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</si>
  <si>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</si>
  <si>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</si>
  <si>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</si>
  <si>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</si>
  <si>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</si>
  <si>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</si>
  <si>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</si>
  <si>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</si>
  <si>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</si>
  <si>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</si>
  <si>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</si>
  <si>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</si>
  <si>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</si>
  <si>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</si>
  <si>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</si>
  <si>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</si>
  <si>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</si>
  <si>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</si>
  <si>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</si>
  <si>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</si>
  <si>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</si>
  <si>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</si>
  <si>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</si>
  <si>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</si>
  <si>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</si>
  <si>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</si>
  <si>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</si>
  <si>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</si>
  <si>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</si>
  <si>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</si>
  <si>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</si>
  <si>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</si>
  <si>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</si>
  <si>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</si>
  <si>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</si>
  <si>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</si>
  <si>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</si>
  <si>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</si>
  <si>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</si>
  <si>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</si>
  <si>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</si>
  <si>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</si>
  <si>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</si>
  <si>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</si>
  <si>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</si>
  <si>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</si>
  <si>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</si>
  <si>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</si>
  <si>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</si>
  <si>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</si>
  <si>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</si>
  <si>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</si>
  <si>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</si>
  <si>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</si>
  <si>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</si>
  <si>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</si>
  <si>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</si>
  <si>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</si>
  <si>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</si>
  <si>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</si>
  <si>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</si>
  <si>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</si>
  <si>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</si>
  <si>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</si>
  <si>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</si>
  <si>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</si>
  <si>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</si>
  <si>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</si>
  <si>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</si>
  <si>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</si>
  <si>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</si>
  <si>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</si>
  <si>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</si>
  <si>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</si>
  <si>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</si>
  <si>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</si>
  <si>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</si>
  <si>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</si>
  <si>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</si>
  <si>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</si>
  <si>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</si>
  <si>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</si>
  <si>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</si>
  <si>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</si>
  <si>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</si>
  <si>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</si>
  <si>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</si>
  <si>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</si>
  <si>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</si>
  <si>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</si>
  <si>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</si>
  <si>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</si>
  <si>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</si>
  <si>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</si>
  <si>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</si>
  <si>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</si>
  <si>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</si>
  <si>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</si>
  <si>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</si>
  <si>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</si>
  <si>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</si>
  <si>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</si>
  <si>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</si>
  <si>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</si>
  <si>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</si>
  <si>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</si>
  <si>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</si>
  <si>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</si>
  <si>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</si>
  <si>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</si>
  <si>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</si>
  <si>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</si>
  <si>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</si>
  <si>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</si>
  <si>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</si>
  <si>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</si>
  <si>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</si>
  <si>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</si>
  <si>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</si>
  <si>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</si>
  <si>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</si>
  <si>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</si>
  <si>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</si>
  <si>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</si>
  <si>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</si>
  <si>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</si>
  <si>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</si>
  <si>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</si>
  <si>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</si>
  <si>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</si>
  <si>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</si>
  <si>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</si>
  <si>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</si>
  <si>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</si>
  <si>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</si>
  <si>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</si>
  <si>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</si>
  <si>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</si>
  <si>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</si>
  <si>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</si>
  <si>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</si>
  <si>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</si>
  <si>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</si>
  <si>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</si>
  <si>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</si>
  <si>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</si>
  <si>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</si>
  <si>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</si>
  <si>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</si>
  <si>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</si>
  <si>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</si>
  <si>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</si>
  <si>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</si>
  <si>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</si>
  <si>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</si>
  <si>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</si>
  <si>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</si>
  <si>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</si>
  <si>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</si>
  <si>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</si>
  <si>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</si>
  <si>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</si>
  <si>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</si>
  <si>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</si>
  <si>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</si>
  <si>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</si>
  <si>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</si>
  <si>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</si>
  <si>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</si>
  <si>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</si>
  <si>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</si>
  <si>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</si>
  <si>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</si>
  <si>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</si>
  <si>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</si>
  <si>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</si>
  <si>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</si>
  <si>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</si>
  <si>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</si>
  <si>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</si>
  <si>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</si>
  <si>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</si>
  <si>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</si>
  <si>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</si>
  <si>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</si>
  <si>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</si>
  <si>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</si>
  <si>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</si>
  <si>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</si>
  <si>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</si>
  <si>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</si>
  <si>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</si>
  <si>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</si>
  <si>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</si>
  <si>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</si>
  <si>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</si>
  <si>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</si>
  <si>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</si>
  <si>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</si>
  <si>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</si>
  <si>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</si>
  <si>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</si>
  <si>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</si>
  <si>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</si>
  <si>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</si>
  <si>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</si>
  <si>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</si>
  <si>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</si>
  <si>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</si>
  <si>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</si>
  <si>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</si>
  <si>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</si>
  <si>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</si>
  <si>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</si>
  <si>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</si>
  <si>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</si>
  <si>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</si>
  <si>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</si>
  <si>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</si>
  <si>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</si>
  <si>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</si>
  <si>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</si>
  <si>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</si>
  <si>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</si>
  <si>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</si>
  <si>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</si>
  <si>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</si>
  <si>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</si>
  <si>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</si>
  <si>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</si>
  <si>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</si>
  <si>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</si>
  <si>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</si>
  <si>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</si>
  <si>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</si>
  <si>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</si>
  <si>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</si>
  <si>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</si>
  <si>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</si>
  <si>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</si>
  <si>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</si>
  <si>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</si>
  <si>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</si>
  <si>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</si>
  <si>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</si>
  <si>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</si>
  <si>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</si>
  <si>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</si>
  <si>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</si>
  <si>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</si>
  <si>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</si>
  <si>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</si>
  <si>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</si>
  <si>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</si>
  <si>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</si>
  <si>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</si>
  <si>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</si>
  <si>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</si>
  <si>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</si>
  <si>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</si>
  <si>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</si>
  <si>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</si>
  <si>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</si>
  <si>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</si>
  <si>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</si>
  <si>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</si>
  <si>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</si>
  <si>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</si>
  <si>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</si>
  <si>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</si>
  <si>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</si>
  <si>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</si>
  <si>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</si>
  <si>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</si>
  <si>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</si>
  <si>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</si>
  <si>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</si>
  <si>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</si>
  <si>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</si>
  <si>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</si>
  <si>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</si>
  <si>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</si>
  <si>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</si>
  <si>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</si>
  <si>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</si>
  <si>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</si>
  <si>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</si>
  <si>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</si>
  <si>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</si>
  <si>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</si>
  <si>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</si>
  <si>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</si>
  <si>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</si>
  <si>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</si>
  <si>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</si>
  <si>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</si>
  <si>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</si>
  <si>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</si>
  <si>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</si>
  <si>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</si>
  <si>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</si>
  <si>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</si>
  <si>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</si>
  <si>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</si>
  <si>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</si>
  <si>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</si>
  <si>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</si>
  <si>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</si>
  <si>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</si>
  <si>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</si>
  <si>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</si>
  <si>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</si>
  <si>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</si>
  <si>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</si>
  <si>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</si>
  <si>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</si>
  <si>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</si>
  <si>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</si>
  <si>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</si>
  <si>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</si>
  <si>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</si>
  <si>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</si>
  <si>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</si>
  <si>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</si>
  <si>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</si>
  <si>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</si>
  <si>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</si>
  <si>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</si>
  <si>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</si>
  <si>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</si>
  <si>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</si>
  <si>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</si>
  <si>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</si>
  <si>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</si>
  <si>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</si>
  <si>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</si>
  <si>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</si>
  <si>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</si>
  <si>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</si>
  <si>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</si>
  <si>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</si>
  <si>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</si>
  <si>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</si>
  <si>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</si>
  <si>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</si>
  <si>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</si>
  <si>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</si>
  <si>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</si>
  <si>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</si>
  <si>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</si>
  <si>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</si>
  <si>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</si>
  <si>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</si>
  <si>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</si>
  <si>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</si>
  <si>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</si>
  <si>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</si>
  <si>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</si>
  <si>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</si>
  <si>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</si>
  <si>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</si>
  <si>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</si>
  <si>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</si>
  <si>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</si>
  <si>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</si>
  <si>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</si>
  <si>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</si>
  <si>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</si>
  <si>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</si>
  <si>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</si>
  <si>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</si>
  <si>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</si>
  <si>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</si>
  <si>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</si>
  <si>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</si>
  <si>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</si>
  <si>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</si>
  <si>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</si>
  <si>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</si>
  <si>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</si>
  <si>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</si>
  <si>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</si>
  <si>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</si>
  <si>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</si>
  <si>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</si>
  <si>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</si>
  <si>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</si>
  <si>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</si>
  <si>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</si>
  <si>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</si>
  <si>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</si>
  <si>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</si>
  <si>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</si>
  <si>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</si>
  <si>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</si>
  <si>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</si>
  <si>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</si>
  <si>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</si>
  <si>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</si>
  <si>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</si>
  <si>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</si>
  <si>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</si>
  <si>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</si>
  <si>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</si>
  <si>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</si>
  <si>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</si>
  <si>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</si>
  <si>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</si>
  <si>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</si>
  <si>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</si>
  <si>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</si>
  <si>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</si>
  <si>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</si>
  <si>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</si>
  <si>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</si>
  <si>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</si>
  <si>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</si>
  <si>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</si>
  <si>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</si>
  <si>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</si>
  <si>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</si>
  <si>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</si>
  <si>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</si>
  <si>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</si>
  <si>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</si>
  <si>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</si>
  <si>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</si>
  <si>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</si>
  <si>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</si>
  <si>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</si>
  <si>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</si>
  <si>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</si>
  <si>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</si>
  <si>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</si>
  <si>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</si>
  <si>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</si>
  <si>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</si>
  <si>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</si>
  <si>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</si>
  <si>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</si>
  <si>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</si>
  <si>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</si>
  <si>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</si>
  <si>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</si>
  <si>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</si>
  <si>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</si>
  <si>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</si>
  <si>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</si>
  <si>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</si>
  <si>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</si>
  <si>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</si>
  <si>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</si>
  <si>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</si>
  <si>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</si>
  <si>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</si>
  <si>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</si>
  <si>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</si>
  <si>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</si>
  <si>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</si>
  <si>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</si>
  <si>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</si>
  <si>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</si>
  <si>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</si>
  <si>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</si>
  <si>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</si>
  <si>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</si>
  <si>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</si>
  <si>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</si>
  <si>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</si>
  <si>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</si>
  <si>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</si>
  <si>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</si>
  <si>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</si>
  <si>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</si>
  <si>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</si>
  <si>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</si>
  <si>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</si>
  <si>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</si>
  <si>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</si>
  <si>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</si>
  <si>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</si>
  <si>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</si>
  <si>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</si>
  <si>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</si>
  <si>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</si>
  <si>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</si>
  <si>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</si>
  <si>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</si>
  <si>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</si>
  <si>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</si>
  <si>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</si>
  <si>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</si>
  <si>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</si>
  <si>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</si>
  <si>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</si>
  <si>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</si>
  <si>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</si>
  <si>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</si>
  <si>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</si>
  <si>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</si>
  <si>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</si>
  <si>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</si>
  <si>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</si>
  <si>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</si>
  <si>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</si>
  <si>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</si>
  <si>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</si>
  <si>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</si>
  <si>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</si>
  <si>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</si>
  <si>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</si>
  <si>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</si>
  <si>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</si>
  <si>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</si>
  <si>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</si>
  <si>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</si>
  <si>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</si>
  <si>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</si>
  <si>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</si>
  <si>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</si>
  <si>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</si>
  <si>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</si>
  <si>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</si>
  <si>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</si>
  <si>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</si>
  <si>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</si>
  <si>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</si>
  <si>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</si>
  <si>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</si>
  <si>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</si>
  <si>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</si>
  <si>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</si>
  <si>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</si>
  <si>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</si>
  <si>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</si>
  <si>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</si>
  <si>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</si>
  <si>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</si>
  <si>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</si>
  <si>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</si>
  <si>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</si>
  <si>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</si>
  <si>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</si>
  <si>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</si>
  <si>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</si>
  <si>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</si>
  <si>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</si>
  <si>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</si>
  <si>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</si>
  <si>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</si>
  <si>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</si>
  <si>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</si>
  <si>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</si>
  <si>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</si>
  <si>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</si>
  <si>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</si>
  <si>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</si>
  <si>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</si>
  <si>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</si>
  <si>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</si>
  <si>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</si>
  <si>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</si>
  <si>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</si>
  <si>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</si>
  <si>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</si>
  <si>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</si>
  <si>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</si>
  <si>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</si>
  <si>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</si>
  <si>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</si>
  <si>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</si>
  <si>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</si>
  <si>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</si>
  <si>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</si>
  <si>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</si>
  <si>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</si>
  <si>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</si>
  <si>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</si>
  <si>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</si>
  <si>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</si>
  <si>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</si>
  <si>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</si>
  <si>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</si>
  <si>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</si>
  <si>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</si>
  <si>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</si>
  <si>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</si>
  <si>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</si>
  <si>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</si>
  <si>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</si>
  <si>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</si>
  <si>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</si>
  <si>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</si>
  <si>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</si>
  <si>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</si>
  <si>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</si>
  <si>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</si>
  <si>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</si>
  <si>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</si>
  <si>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</si>
  <si>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</si>
  <si>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</si>
  <si>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</si>
  <si>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</si>
  <si>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</si>
  <si>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</si>
  <si>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</si>
  <si>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</si>
  <si>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</si>
  <si>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</si>
  <si>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</si>
  <si>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</si>
  <si>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</si>
  <si>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</si>
  <si>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</si>
  <si>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</si>
  <si>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</si>
  <si>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</si>
  <si>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</si>
  <si>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</si>
  <si>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</si>
  <si>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</si>
  <si>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</si>
  <si>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</si>
  <si>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</si>
  <si>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</si>
  <si>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</si>
  <si>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</si>
  <si>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</si>
  <si>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</si>
  <si>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</si>
  <si>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</si>
  <si>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</si>
  <si>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</si>
  <si>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</si>
  <si>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</si>
  <si>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</si>
  <si>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</si>
  <si>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</si>
  <si>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</si>
  <si>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</si>
  <si>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</si>
  <si>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</si>
  <si>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</si>
  <si>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</si>
  <si>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</si>
  <si>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</si>
  <si>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</si>
  <si>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</si>
  <si>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</si>
  <si>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</si>
  <si>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</si>
  <si>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</si>
  <si>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</si>
  <si>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</si>
  <si>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</si>
  <si>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</si>
  <si>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</si>
  <si>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</si>
  <si>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</si>
  <si>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</si>
  <si>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</si>
  <si>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</si>
  <si>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</si>
  <si>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</si>
  <si>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</si>
  <si>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</si>
  <si>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</si>
  <si>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</si>
  <si>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</si>
  <si>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</si>
  <si>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</si>
  <si>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</si>
  <si>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</si>
  <si>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</si>
  <si>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</si>
  <si>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</si>
  <si>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</si>
  <si>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</si>
  <si>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</si>
  <si>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</si>
  <si>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</si>
  <si>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</si>
  <si>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</si>
  <si>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</si>
  <si>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</si>
  <si>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</si>
  <si>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</si>
  <si>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</si>
  <si>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</si>
  <si>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</si>
  <si>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</si>
  <si>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</si>
  <si>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</si>
  <si>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</si>
  <si>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</si>
  <si>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</si>
  <si>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</si>
  <si>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</si>
  <si>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</si>
  <si>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</si>
  <si>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</si>
  <si>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</si>
  <si>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</si>
  <si>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</si>
  <si>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</si>
  <si>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</si>
  <si>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</si>
  <si>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</si>
  <si>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</si>
  <si>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</si>
  <si>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</si>
  <si>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</si>
  <si>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</si>
  <si>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</si>
  <si>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</si>
  <si>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</si>
  <si>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</si>
  <si>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</si>
  <si>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</si>
  <si>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</si>
  <si>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</si>
  <si>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</si>
  <si>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</si>
  <si>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</si>
  <si>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</si>
  <si>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</si>
  <si>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</si>
  <si>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</si>
  <si>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</si>
  <si>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</si>
  <si>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</si>
  <si>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</si>
  <si>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</si>
  <si>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</si>
  <si>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</si>
  <si>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</si>
  <si>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</si>
  <si>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</si>
  <si>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</si>
  <si>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</si>
  <si>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</si>
  <si>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</si>
  <si>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</si>
  <si>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</si>
  <si>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</si>
  <si>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</si>
  <si>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</si>
  <si>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</si>
  <si>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</si>
  <si>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</si>
  <si>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</si>
  <si>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</si>
  <si>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</si>
  <si>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</si>
  <si>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</si>
  <si>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</si>
  <si>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</si>
  <si>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</si>
  <si>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</si>
  <si>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</si>
  <si>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</si>
  <si>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</si>
  <si>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</si>
  <si>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</si>
  <si>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</si>
  <si>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</si>
  <si>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</si>
  <si>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</si>
  <si>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</si>
  <si>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</si>
  <si>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</si>
  <si>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</si>
  <si>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</si>
  <si>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</si>
  <si>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</si>
  <si>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</si>
  <si>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</si>
  <si>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</si>
  <si>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</si>
  <si>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</si>
  <si>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</si>
  <si>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</si>
  <si>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</si>
  <si>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</si>
  <si>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</si>
  <si>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</si>
  <si>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</si>
  <si>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</si>
  <si>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</si>
  <si>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</si>
  <si>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</si>
  <si>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</si>
  <si>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</si>
  <si>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</si>
  <si>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</si>
  <si>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</si>
  <si>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</si>
  <si>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</si>
  <si>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</si>
  <si>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</si>
  <si>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</si>
  <si>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</si>
  <si>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</si>
  <si>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</si>
  <si>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</si>
  <si>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</si>
  <si>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</si>
  <si>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</si>
  <si>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</si>
  <si>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</si>
  <si>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</si>
  <si>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</si>
  <si>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</si>
  <si>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</si>
  <si>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</si>
  <si>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</si>
  <si>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</si>
  <si>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</si>
  <si>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</si>
  <si>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</si>
  <si>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</si>
  <si>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</si>
  <si>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</si>
  <si>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</si>
  <si>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</si>
  <si>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</si>
  <si>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</si>
  <si>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</si>
  <si>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</si>
  <si>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</si>
  <si>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</si>
  <si>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</si>
  <si>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</si>
  <si>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</si>
  <si>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</si>
  <si>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</si>
  <si>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</si>
  <si>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</si>
  <si>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</si>
  <si>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</si>
  <si>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</si>
  <si>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</si>
  <si>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</si>
  <si>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</si>
  <si>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</si>
  <si>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</si>
  <si>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</si>
  <si>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</si>
  <si>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</si>
  <si>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</si>
  <si>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</si>
  <si>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</si>
  <si>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</si>
  <si>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</si>
  <si>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</si>
  <si>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</si>
  <si>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</si>
  <si>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</si>
  <si>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</si>
  <si>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</si>
  <si>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</si>
  <si>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</si>
  <si>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</si>
  <si>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</si>
  <si>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</si>
  <si>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</si>
  <si>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</si>
  <si>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</si>
  <si>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</si>
  <si>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</si>
  <si>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</si>
  <si>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</si>
  <si>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</si>
  <si>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</si>
  <si>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</si>
  <si>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</si>
  <si>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</si>
  <si>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</si>
  <si>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</si>
  <si>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</si>
  <si>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</si>
  <si>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</si>
  <si>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</si>
  <si>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</si>
  <si>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</si>
  <si>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</si>
  <si>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</si>
  <si>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</si>
  <si>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</si>
  <si>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</si>
  <si>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</si>
  <si>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</si>
  <si>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</si>
  <si>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</si>
  <si>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</si>
  <si>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</si>
  <si>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</si>
  <si>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</si>
  <si>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</si>
  <si>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</si>
  <si>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</si>
  <si>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</si>
  <si>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</si>
  <si>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</si>
  <si>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</si>
  <si>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</si>
  <si>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</si>
  <si>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</si>
  <si>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</si>
  <si>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</si>
  <si>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</si>
  <si>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</si>
  <si>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</si>
  <si>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</si>
  <si>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</si>
  <si>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</si>
  <si>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</si>
  <si>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</si>
  <si>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</si>
  <si>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</si>
  <si>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</si>
  <si>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</si>
  <si>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</si>
  <si>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</si>
  <si>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</si>
  <si>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</si>
  <si>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</si>
  <si>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</si>
  <si>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</si>
  <si>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</si>
  <si>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</si>
  <si>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</si>
  <si>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</si>
  <si>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</si>
  <si>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</si>
  <si>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</si>
  <si>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</si>
  <si>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</si>
  <si>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</si>
  <si>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</si>
  <si>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</si>
  <si>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</si>
  <si>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</si>
  <si>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</si>
  <si>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</si>
  <si>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</si>
  <si>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</si>
  <si>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</si>
  <si>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</si>
  <si>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</si>
  <si>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</si>
  <si>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</si>
  <si>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</si>
  <si>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</si>
  <si>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</si>
  <si>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</si>
  <si>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</si>
  <si>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</si>
  <si>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</si>
  <si>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</si>
  <si>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</si>
  <si>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</si>
  <si>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</si>
  <si>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</si>
  <si>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</si>
  <si>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</si>
  <si>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</si>
  <si>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</si>
  <si>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</si>
  <si>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</si>
  <si>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</si>
  <si>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</si>
  <si>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</si>
  <si>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</si>
  <si>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</si>
  <si>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</si>
  <si>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</si>
  <si>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</si>
  <si>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</si>
  <si>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</si>
  <si>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</si>
  <si>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</si>
  <si>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</si>
  <si>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</si>
  <si>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</si>
  <si>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</si>
  <si>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</si>
  <si>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</si>
  <si>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</si>
  <si>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</si>
  <si>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</si>
  <si>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</si>
  <si>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</si>
  <si>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</si>
  <si>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</si>
  <si>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</si>
  <si>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</si>
  <si>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</si>
  <si>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</si>
  <si>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</si>
  <si>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</si>
  <si>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</si>
  <si>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</si>
  <si>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</si>
  <si>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</si>
  <si>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</si>
  <si>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</si>
  <si>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</si>
  <si>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</si>
  <si>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</si>
  <si>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</si>
  <si>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</si>
  <si>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</si>
  <si>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</si>
  <si>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</si>
  <si>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</si>
  <si>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</si>
  <si>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</si>
  <si>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</si>
  <si>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</si>
  <si>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</si>
  <si>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</si>
  <si>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</si>
  <si>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</si>
  <si>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</si>
  <si>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</si>
  <si>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</si>
  <si>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</si>
  <si>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</si>
  <si>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</si>
  <si>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</si>
  <si>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</si>
  <si>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</si>
  <si>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</si>
  <si>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</si>
  <si>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</si>
  <si>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</si>
  <si>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</si>
  <si>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</si>
  <si>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</si>
  <si>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</si>
  <si>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</si>
  <si>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</si>
  <si>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</si>
  <si>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</si>
  <si>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</si>
  <si>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</si>
  <si>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</si>
  <si>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</si>
  <si>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</si>
  <si>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</si>
  <si>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</si>
  <si>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</si>
  <si>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</si>
  <si>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</si>
  <si>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</si>
  <si>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</si>
  <si>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</si>
  <si>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</si>
  <si>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</si>
  <si>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</si>
  <si>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</si>
  <si>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</si>
  <si>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</si>
  <si>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</si>
  <si>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</si>
  <si>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</si>
  <si>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</si>
  <si>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</si>
  <si>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</si>
  <si>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</si>
  <si>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</si>
  <si>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</si>
  <si>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</si>
  <si>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</si>
  <si>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</si>
  <si>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</si>
  <si>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</si>
  <si>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</si>
  <si>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</si>
  <si>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</si>
  <si>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</si>
  <si>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</si>
  <si>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</si>
  <si>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</si>
  <si>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</si>
  <si>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</si>
  <si>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</si>
  <si>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</si>
  <si>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</si>
  <si>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</si>
  <si>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</si>
  <si>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</si>
  <si>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</si>
  <si>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</si>
  <si>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</si>
  <si>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</si>
  <si>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</si>
  <si>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</si>
  <si>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</si>
  <si>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</si>
  <si>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</si>
  <si>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</si>
  <si>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</si>
  <si>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</si>
  <si>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</si>
  <si>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</si>
  <si>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</si>
  <si>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</si>
  <si>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</si>
  <si>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</si>
  <si>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</si>
  <si>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</si>
  <si>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</si>
  <si>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</si>
  <si>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</si>
  <si>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</si>
  <si>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</si>
  <si>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</si>
  <si>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</si>
  <si>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</si>
  <si>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</si>
  <si>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</si>
  <si>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</si>
  <si>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</si>
  <si>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</si>
  <si>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</si>
  <si>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</si>
  <si>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</si>
  <si>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</si>
  <si>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</si>
  <si>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</si>
  <si>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</si>
  <si>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</si>
  <si>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</si>
  <si>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</si>
  <si>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</si>
  <si>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</si>
  <si>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</si>
  <si>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</si>
  <si>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</si>
  <si>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</si>
  <si>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</si>
  <si>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</si>
  <si>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</si>
  <si>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</si>
  <si>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</si>
  <si>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</si>
  <si>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</si>
  <si>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</si>
  <si>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</si>
  <si>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</si>
  <si>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</si>
  <si>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</si>
  <si>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</si>
  <si>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</si>
  <si>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</si>
  <si>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</si>
  <si>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</si>
  <si>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</si>
  <si>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</si>
  <si>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</si>
  <si>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</si>
  <si>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</si>
  <si>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</si>
  <si>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</si>
  <si>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</si>
  <si>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</si>
  <si>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</si>
  <si>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</si>
  <si>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</si>
  <si>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</si>
  <si>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</si>
  <si>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</si>
  <si>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</si>
  <si>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</si>
  <si>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</si>
  <si>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</si>
  <si>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</si>
  <si>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</si>
  <si>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</si>
  <si>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</si>
  <si>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</si>
  <si>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</si>
  <si>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</si>
  <si>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</si>
  <si>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</si>
  <si>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</si>
  <si>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</si>
  <si>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</si>
  <si>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</si>
  <si>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</si>
  <si>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</si>
  <si>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</si>
  <si>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</si>
  <si>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</si>
  <si>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</si>
  <si>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</si>
  <si>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</si>
  <si>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</si>
  <si>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</si>
  <si>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</si>
  <si>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</si>
  <si>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</si>
  <si>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</si>
  <si>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</si>
  <si>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</si>
  <si>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</si>
  <si>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</si>
  <si>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</si>
  <si>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</si>
  <si>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</si>
  <si>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</si>
  <si>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</si>
  <si>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</si>
  <si>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</si>
  <si>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</si>
  <si>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</si>
  <si>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</si>
  <si>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</si>
  <si>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</si>
  <si>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</si>
  <si>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</si>
  <si>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</si>
  <si>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</si>
  <si>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</si>
  <si>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</si>
  <si>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</si>
  <si>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</si>
  <si>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</si>
  <si>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</si>
  <si>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</si>
  <si>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</si>
  <si>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</si>
  <si>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</si>
  <si>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</si>
  <si>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</si>
  <si>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</si>
  <si>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</si>
  <si>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</si>
  <si>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</si>
  <si>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</si>
  <si>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</si>
  <si>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</si>
  <si>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</si>
  <si>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</si>
  <si>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</si>
  <si>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</si>
  <si>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</si>
  <si>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</si>
  <si>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</si>
  <si>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</si>
  <si>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</si>
  <si>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</si>
  <si>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</si>
  <si>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</si>
  <si>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</si>
  <si>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</si>
  <si>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</si>
  <si>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</si>
  <si>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</si>
  <si>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</si>
  <si>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</si>
  <si>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</si>
  <si>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</si>
  <si>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</si>
  <si>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</si>
  <si>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</si>
  <si>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</si>
  <si>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</si>
  <si>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</si>
  <si>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</si>
  <si>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</si>
  <si>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</si>
  <si>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</si>
  <si>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</si>
  <si>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</si>
  <si>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</si>
  <si>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</si>
  <si>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</si>
  <si>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</si>
  <si>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</si>
  <si>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</si>
  <si>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</si>
  <si>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</si>
  <si>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</si>
  <si>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</si>
  <si>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</si>
  <si>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</si>
  <si>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</si>
  <si>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</si>
  <si>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</si>
  <si>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</si>
  <si>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</si>
  <si>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</si>
  <si>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</si>
  <si>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</si>
  <si>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</si>
  <si>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</si>
  <si>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</si>
  <si>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</si>
  <si>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</si>
  <si>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</si>
  <si>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</si>
  <si>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</si>
  <si>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</si>
  <si>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</si>
  <si>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</si>
  <si>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</si>
  <si>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</si>
  <si>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</si>
  <si>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</si>
  <si>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</si>
  <si>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</si>
  <si>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</si>
  <si>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</si>
  <si>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</si>
  <si>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</si>
  <si>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</si>
  <si>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</si>
  <si>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</si>
  <si>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</si>
  <si>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</si>
  <si>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</si>
  <si>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</si>
  <si>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</si>
  <si>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</si>
  <si>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</si>
  <si>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</si>
  <si>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</si>
  <si>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</si>
  <si>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</si>
  <si>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</si>
  <si>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</si>
  <si>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</si>
  <si>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</si>
  <si>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</si>
  <si>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</si>
  <si>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</si>
  <si>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</si>
  <si>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</si>
  <si>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</si>
  <si>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</si>
  <si>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</si>
  <si>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</si>
  <si>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</si>
  <si>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</si>
  <si>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</si>
  <si>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</si>
  <si>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</si>
  <si>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</si>
  <si>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</si>
  <si>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</si>
  <si>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</si>
  <si>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</si>
  <si>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</si>
  <si>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</si>
  <si>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</si>
  <si>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</si>
  <si>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</si>
  <si>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</si>
  <si>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</si>
  <si>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</si>
  <si>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</si>
  <si>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</si>
  <si>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</si>
  <si>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</si>
  <si>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</si>
  <si>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</si>
  <si>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</si>
  <si>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</si>
  <si>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</si>
  <si>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</si>
  <si>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</si>
  <si>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</si>
  <si>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</si>
  <si>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</si>
  <si>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</si>
  <si>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</si>
  <si>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</si>
  <si>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</si>
  <si>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</si>
  <si>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</si>
  <si>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</si>
  <si>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</si>
  <si>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</si>
  <si>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</si>
  <si>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</si>
  <si>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</si>
  <si>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</si>
  <si>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</si>
  <si>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</si>
  <si>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</si>
  <si>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</si>
  <si>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</si>
  <si>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</si>
  <si>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</si>
  <si>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</si>
  <si>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</si>
  <si>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</si>
  <si>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</si>
  <si>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</si>
  <si>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</si>
  <si>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</si>
  <si>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</si>
  <si>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</si>
  <si>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</si>
  <si>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</si>
  <si>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</si>
  <si>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</si>
  <si>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</si>
  <si>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</si>
  <si>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</si>
  <si>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</si>
  <si>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</si>
  <si>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</si>
  <si>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</si>
  <si>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</si>
  <si>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</si>
  <si>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</si>
  <si>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</si>
  <si>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</si>
  <si>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</si>
  <si>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</si>
  <si>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</si>
  <si>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</si>
  <si>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</si>
  <si>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</si>
  <si>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</si>
  <si>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</si>
  <si>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</si>
  <si>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</si>
  <si>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</si>
  <si>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</si>
  <si>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</si>
  <si>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</si>
  <si>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</si>
  <si>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</si>
  <si>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</si>
  <si>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</si>
  <si>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</si>
  <si>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</si>
  <si>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</si>
  <si>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</si>
  <si>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</si>
  <si>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</si>
  <si>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</si>
  <si>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</si>
  <si>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</si>
  <si>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</si>
  <si>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</si>
  <si>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</si>
  <si>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</si>
  <si>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</si>
  <si>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</si>
  <si>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</si>
  <si>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</si>
  <si>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</si>
  <si>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</si>
  <si>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</si>
  <si>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</si>
  <si>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</si>
  <si>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</si>
  <si>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</si>
  <si>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</si>
  <si>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</si>
  <si>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</si>
  <si>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</si>
  <si>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</si>
  <si>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</si>
  <si>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</si>
  <si>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</si>
  <si>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</si>
  <si>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</si>
  <si>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</si>
  <si>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</si>
  <si>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</si>
  <si>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</si>
  <si>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</si>
  <si>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</si>
  <si>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</si>
  <si>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</si>
  <si>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</si>
  <si>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</si>
  <si>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</si>
  <si>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</si>
  <si>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</si>
  <si>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</si>
  <si>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</si>
  <si>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</si>
  <si>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</si>
  <si>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</si>
  <si>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</si>
  <si>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</si>
  <si>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</si>
  <si>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</si>
  <si>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</si>
  <si>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</si>
  <si>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</si>
  <si>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</si>
  <si>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</si>
  <si>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</si>
  <si>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</si>
  <si>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</si>
  <si>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</si>
  <si>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</si>
  <si>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</si>
  <si>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</si>
  <si>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</si>
  <si>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</si>
  <si>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</si>
  <si>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</si>
  <si>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</si>
  <si>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</si>
  <si>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</si>
  <si>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</si>
  <si>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</si>
  <si>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</si>
  <si>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</si>
  <si>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</si>
  <si>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</si>
  <si>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</si>
  <si>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</si>
  <si>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</si>
  <si>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</si>
  <si>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</si>
  <si>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</si>
  <si>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</si>
  <si>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</si>
  <si>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</si>
  <si>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</si>
  <si>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</si>
  <si>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</si>
  <si>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</si>
  <si>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</si>
  <si>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</si>
  <si>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</si>
  <si>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</si>
  <si>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</si>
  <si>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</si>
  <si>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</si>
  <si>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</si>
  <si>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</si>
  <si>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</si>
  <si>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</si>
  <si>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</si>
  <si>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</si>
  <si>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</si>
  <si>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</si>
  <si>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</si>
  <si>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</si>
  <si>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</si>
  <si>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</si>
  <si>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</si>
  <si>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</si>
  <si>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</si>
  <si>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</si>
  <si>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</si>
  <si>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</si>
  <si>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</si>
  <si>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</si>
  <si>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</si>
  <si>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</si>
  <si>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</si>
  <si>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</si>
  <si>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</si>
  <si>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</si>
  <si>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</si>
  <si>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</si>
  <si>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</si>
  <si>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</si>
  <si>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</si>
  <si>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</si>
  <si>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</si>
  <si>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</si>
  <si>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</si>
  <si>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</si>
  <si>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</si>
  <si>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</si>
  <si>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</si>
  <si>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</si>
  <si>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</si>
  <si>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</si>
  <si>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</si>
  <si>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</si>
  <si>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</si>
  <si>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</si>
  <si>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</si>
  <si>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</si>
  <si>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</si>
  <si>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</si>
  <si>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</si>
  <si>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</si>
  <si>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</si>
  <si>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</si>
  <si>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</si>
  <si>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</si>
  <si>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</si>
  <si>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</si>
  <si>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</si>
  <si>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</si>
  <si>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</si>
  <si>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</si>
  <si>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</si>
  <si>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</si>
  <si>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</si>
  <si>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</si>
  <si>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</si>
  <si>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</si>
  <si>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</si>
  <si>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</si>
  <si>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</si>
  <si>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</si>
  <si>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</si>
  <si>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</si>
  <si>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</si>
  <si>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</si>
  <si>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</si>
  <si>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</si>
  <si>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</si>
  <si>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</si>
  <si>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</si>
  <si>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</si>
  <si>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</si>
  <si>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</si>
  <si>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</si>
  <si>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</si>
  <si>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</si>
  <si>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</si>
  <si>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</si>
  <si>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</si>
  <si>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</si>
  <si>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</si>
  <si>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</si>
  <si>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</si>
  <si>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</si>
  <si>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</si>
  <si>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</si>
  <si>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</si>
  <si>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</si>
  <si>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</si>
  <si>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</si>
  <si>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</si>
  <si>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</si>
  <si>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</si>
  <si>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</si>
  <si>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</si>
  <si>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</si>
  <si>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</si>
  <si>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</si>
  <si>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</si>
  <si>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</si>
  <si>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</si>
  <si>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</si>
  <si>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</si>
  <si>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</si>
  <si>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</si>
  <si>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</si>
  <si>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</si>
  <si>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</si>
  <si>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</si>
  <si>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</si>
  <si>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</si>
  <si>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</si>
  <si>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</si>
  <si>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</si>
  <si>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</si>
  <si>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</si>
  <si>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</si>
  <si>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</si>
  <si>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</si>
  <si>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</si>
  <si>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</si>
  <si>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</si>
  <si>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</si>
  <si>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</si>
  <si>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</si>
  <si>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</si>
  <si>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</si>
  <si>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</si>
  <si>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</si>
  <si>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</si>
  <si>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</si>
  <si>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</si>
  <si>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</si>
  <si>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</si>
  <si>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</si>
  <si>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</si>
  <si>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</si>
  <si>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</si>
  <si>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</si>
  <si>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</si>
  <si>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</si>
  <si>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</si>
  <si>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</si>
  <si>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</si>
  <si>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</si>
  <si>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</si>
  <si>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</si>
  <si>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</si>
  <si>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</si>
  <si>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</si>
  <si>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</si>
  <si>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</si>
  <si>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</si>
  <si>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</si>
  <si>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</si>
  <si>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</si>
  <si>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</si>
  <si>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</si>
  <si>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</si>
  <si>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</si>
  <si>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</si>
  <si>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</si>
  <si>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</si>
  <si>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</si>
  <si>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</si>
  <si>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</si>
  <si>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</si>
  <si>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</si>
  <si>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</si>
  <si>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</si>
  <si>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</si>
  <si>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</si>
  <si>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</si>
  <si>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</si>
  <si>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</si>
  <si>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</si>
  <si>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</si>
  <si>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</si>
  <si>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</si>
  <si>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</si>
  <si>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</si>
  <si>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</si>
  <si>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</si>
  <si>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</si>
  <si>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</si>
  <si>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</si>
  <si>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</si>
  <si>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</si>
  <si>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</si>
  <si>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</si>
  <si>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</si>
  <si>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</si>
  <si>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</si>
  <si>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</si>
  <si>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</si>
  <si>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</si>
  <si>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</si>
  <si>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</si>
  <si>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</si>
  <si>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</si>
  <si>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</si>
  <si>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</si>
  <si>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</si>
  <si>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</si>
  <si>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</si>
  <si>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</si>
  <si>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</si>
  <si>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</si>
  <si>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</si>
  <si>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</si>
  <si>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</si>
  <si>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</si>
  <si>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</si>
  <si>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</si>
  <si>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</si>
  <si>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</si>
  <si>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</si>
  <si>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</si>
  <si>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</si>
  <si>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</si>
  <si>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</si>
  <si>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</si>
  <si>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</si>
  <si>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</si>
  <si>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</si>
  <si>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</si>
  <si>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</si>
  <si>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</si>
  <si>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</si>
  <si>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</si>
  <si>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</si>
  <si>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</si>
  <si>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</si>
  <si>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</si>
  <si>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</si>
  <si>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</si>
  <si>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</si>
  <si>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</si>
  <si>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</si>
  <si>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</si>
  <si>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</si>
  <si>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</si>
  <si>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</si>
  <si>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</si>
  <si>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</si>
  <si>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</si>
  <si>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</si>
  <si>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</si>
  <si>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</si>
  <si>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</si>
  <si>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</si>
  <si>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</si>
  <si>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</si>
  <si>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</si>
  <si>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</si>
  <si>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</si>
  <si>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</si>
  <si>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</si>
  <si>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</si>
  <si>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</si>
  <si>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</si>
  <si>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</si>
  <si>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</si>
  <si>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</si>
  <si>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</si>
  <si>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</si>
  <si>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</si>
  <si>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</si>
  <si>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</si>
  <si>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</si>
  <si>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</si>
  <si>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</si>
  <si>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</si>
  <si>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</si>
  <si>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</si>
  <si>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</si>
  <si>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</si>
  <si>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</si>
  <si>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</si>
  <si>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</si>
  <si>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</si>
  <si>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</si>
  <si>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</si>
  <si>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</si>
  <si>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</si>
  <si>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</si>
  <si>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</si>
  <si>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</si>
  <si>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</si>
  <si>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</si>
  <si>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</si>
  <si>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</si>
  <si>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</si>
  <si>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</si>
  <si>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</si>
  <si>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</si>
  <si>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</si>
  <si>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</si>
  <si>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</si>
  <si>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</si>
  <si>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</si>
  <si>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</si>
  <si>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</si>
  <si>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</si>
  <si>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</si>
  <si>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</si>
  <si>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</si>
  <si>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</si>
  <si>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</si>
  <si>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</si>
  <si>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</si>
  <si>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</si>
  <si>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</si>
  <si>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</si>
  <si>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</si>
  <si>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</si>
  <si>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</si>
  <si>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</si>
  <si>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</si>
  <si>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</si>
  <si>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</si>
  <si>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</si>
  <si>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</si>
  <si>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</si>
  <si>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</si>
  <si>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</si>
  <si>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</si>
  <si>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</si>
  <si>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</si>
  <si>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</si>
  <si>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</si>
  <si>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</si>
  <si>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</si>
  <si>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</si>
  <si>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</si>
  <si>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</si>
  <si>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</si>
  <si>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</si>
  <si>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</si>
  <si>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</si>
  <si>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</si>
  <si>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</si>
  <si>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</si>
  <si>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</si>
  <si>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</si>
  <si>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</si>
  <si>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</si>
  <si>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</si>
  <si>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</si>
  <si>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</si>
  <si>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</si>
  <si>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</si>
  <si>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</si>
  <si>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</si>
  <si>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</si>
  <si>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</si>
  <si>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</si>
  <si>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</si>
  <si>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</si>
  <si>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</si>
  <si>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</si>
  <si>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</si>
  <si>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</si>
  <si>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</si>
  <si>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</si>
  <si>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</si>
  <si>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</si>
  <si>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</si>
  <si>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</si>
  <si>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</si>
  <si>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</si>
  <si>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</si>
  <si>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</si>
  <si>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</si>
  <si>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</si>
  <si>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</si>
  <si>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</si>
  <si>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</si>
  <si>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</si>
  <si>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</si>
  <si>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</si>
  <si>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</si>
  <si>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</si>
  <si>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</si>
  <si>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</si>
  <si>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</si>
  <si>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</si>
  <si>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</si>
  <si>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</si>
  <si>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</si>
  <si>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</si>
  <si>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</si>
  <si>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</si>
  <si>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</si>
  <si>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</si>
  <si>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</si>
  <si>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</si>
  <si>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</si>
  <si>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</si>
  <si>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</si>
  <si>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</si>
  <si>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</si>
  <si>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</si>
  <si>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</si>
  <si>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</si>
  <si>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</si>
  <si>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</si>
  <si>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</si>
  <si>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</si>
  <si>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</si>
  <si>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</si>
  <si>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</si>
  <si>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</si>
  <si>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</si>
  <si>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</si>
  <si>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</si>
  <si>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</si>
  <si>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</si>
  <si>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</si>
  <si>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</si>
  <si>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</si>
  <si>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</si>
  <si>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</si>
  <si>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</si>
  <si>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</si>
  <si>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</si>
  <si>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</si>
  <si>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</si>
  <si>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</si>
  <si>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</si>
  <si>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</si>
  <si>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</si>
  <si>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</si>
  <si>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</si>
  <si>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</si>
  <si>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</si>
  <si>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</si>
  <si>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</si>
  <si>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</si>
  <si>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</si>
  <si>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</si>
  <si>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</si>
  <si>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</si>
  <si>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</si>
  <si>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</si>
  <si>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</si>
  <si>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</si>
  <si>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</si>
  <si>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</si>
  <si>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</si>
  <si>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</si>
  <si>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</si>
  <si>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</si>
  <si>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</si>
  <si>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</si>
  <si>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</si>
  <si>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</si>
  <si>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</si>
  <si>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</si>
  <si>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</si>
  <si>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</si>
  <si>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</si>
  <si>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</si>
  <si>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</si>
  <si>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</si>
  <si>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</si>
  <si>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</si>
  <si>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</si>
  <si>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</si>
  <si>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</si>
  <si>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</si>
  <si>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</si>
  <si>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</si>
  <si>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</si>
  <si>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</si>
  <si>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</si>
  <si>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</si>
  <si>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</si>
  <si>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</si>
  <si>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</si>
  <si>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</si>
  <si>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</si>
  <si>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</si>
  <si>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</si>
  <si>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</si>
  <si>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</si>
  <si>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</si>
  <si>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</si>
  <si>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</si>
  <si>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</si>
  <si>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</si>
  <si>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</si>
  <si>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</si>
  <si>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</si>
  <si>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</si>
  <si>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</si>
  <si>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</si>
  <si>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</si>
  <si>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</si>
  <si>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</si>
  <si>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</si>
  <si>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</si>
  <si>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</si>
  <si>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</si>
  <si>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</si>
  <si>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</si>
  <si>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</si>
  <si>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</si>
  <si>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</si>
  <si>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</si>
  <si>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</si>
  <si>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</si>
  <si>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</si>
  <si>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</si>
  <si>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</si>
  <si>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</si>
  <si>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</si>
  <si>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</si>
  <si>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</si>
  <si>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</si>
  <si>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</si>
  <si>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</si>
  <si>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</si>
  <si>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</si>
  <si>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</si>
  <si>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</si>
  <si>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</si>
  <si>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</si>
  <si>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</si>
  <si>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</si>
  <si>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</si>
  <si>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</si>
  <si>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</si>
  <si>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</si>
  <si>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</si>
  <si>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</si>
  <si>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</si>
  <si>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</si>
  <si>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</si>
  <si>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</si>
  <si>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</si>
  <si>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</si>
  <si>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</si>
  <si>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</si>
  <si>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</si>
  <si>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</si>
  <si>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</si>
  <si>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</si>
  <si>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</si>
  <si>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</si>
  <si>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</si>
  <si>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</si>
  <si>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</si>
  <si>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</si>
  <si>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</si>
  <si>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</si>
  <si>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</si>
  <si>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</si>
  <si>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</si>
  <si>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</si>
  <si>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</si>
  <si>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</si>
  <si>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</si>
  <si>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</si>
  <si>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</si>
  <si>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</si>
  <si>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</si>
  <si>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</si>
  <si>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</si>
  <si>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</si>
  <si>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</si>
  <si>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</si>
  <si>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</si>
  <si>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</si>
  <si>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</si>
  <si>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</si>
  <si>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</si>
  <si>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</si>
  <si>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</si>
  <si>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</si>
  <si>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</si>
  <si>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</si>
  <si>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</si>
  <si>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</si>
  <si>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</si>
  <si>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</si>
  <si>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</si>
  <si>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</si>
  <si>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</si>
  <si>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</si>
  <si>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</si>
  <si>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</si>
  <si>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</si>
  <si>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</si>
  <si>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</si>
  <si>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</si>
  <si>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</si>
  <si>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</si>
  <si>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</si>
  <si>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</si>
  <si>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</si>
  <si>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</si>
  <si>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</si>
  <si>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</si>
  <si>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</si>
  <si>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</si>
  <si>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</si>
  <si>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</si>
  <si>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</si>
  <si>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</si>
  <si>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</si>
  <si>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</si>
  <si>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</si>
  <si>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</si>
  <si>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</si>
  <si>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</si>
  <si>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</si>
  <si>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</si>
  <si>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</si>
  <si>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</si>
  <si>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</si>
  <si>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</si>
  <si>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</si>
  <si>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</si>
  <si>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</si>
  <si>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</si>
  <si>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</si>
  <si>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</si>
  <si>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</si>
  <si>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</si>
  <si>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</si>
  <si>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</si>
  <si>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</si>
  <si>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</si>
  <si>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</si>
  <si>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</si>
  <si>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</si>
  <si>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</si>
  <si>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</si>
  <si>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</si>
  <si>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</si>
  <si>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</si>
  <si>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</si>
  <si>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</si>
  <si>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</si>
  <si>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</si>
  <si>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</si>
  <si>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</si>
  <si>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</si>
  <si>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</si>
  <si>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</si>
  <si>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</si>
  <si>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</si>
  <si>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</si>
  <si>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</si>
  <si>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</si>
  <si>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</si>
  <si>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</si>
  <si>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</si>
  <si>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</si>
  <si>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</si>
  <si>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</si>
  <si>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</si>
  <si>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</si>
  <si>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</si>
  <si>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</si>
  <si>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</si>
  <si>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</si>
  <si>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</si>
  <si>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</si>
  <si>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</si>
  <si>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</si>
  <si>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</si>
  <si>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</si>
  <si>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</si>
  <si>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</si>
  <si>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</si>
  <si>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</si>
  <si>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</si>
  <si>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</si>
  <si>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</si>
  <si>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</si>
  <si>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</si>
  <si>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</si>
  <si>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</si>
  <si>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</si>
  <si>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</si>
  <si>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</si>
  <si>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</si>
  <si>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</si>
  <si>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</si>
  <si>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</si>
  <si>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</si>
  <si>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</si>
  <si>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</si>
  <si>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</si>
  <si>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</si>
  <si>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</si>
  <si>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</si>
  <si>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</si>
  <si>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</si>
  <si>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</si>
  <si>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</si>
  <si>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</si>
  <si>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</si>
  <si>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</si>
  <si>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</si>
  <si>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</si>
  <si>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</si>
  <si>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</si>
  <si>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</si>
  <si>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</si>
  <si>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</si>
  <si>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</si>
  <si>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</si>
  <si>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</si>
  <si>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</si>
  <si>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</si>
  <si>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</si>
  <si>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</si>
  <si>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</si>
  <si>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</si>
  <si>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</si>
  <si>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</si>
  <si>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</si>
  <si>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</si>
  <si>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</si>
  <si>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</si>
  <si>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</si>
  <si>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</si>
  <si>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</si>
  <si>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</si>
  <si>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</si>
  <si>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</si>
  <si>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</si>
  <si>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</si>
  <si>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</si>
  <si>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</si>
  <si>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</si>
  <si>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</si>
  <si>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</si>
  <si>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</si>
  <si>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</si>
  <si>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</si>
  <si>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</si>
  <si>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</si>
  <si>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</si>
  <si>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</si>
  <si>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</si>
  <si>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</si>
  <si>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</si>
  <si>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</si>
  <si>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</si>
  <si>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</si>
  <si>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</si>
  <si>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</si>
  <si>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</si>
  <si>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</si>
  <si>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</si>
  <si>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</si>
  <si>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</si>
  <si>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</si>
  <si>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</si>
  <si>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</si>
  <si>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</si>
  <si>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</si>
  <si>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</si>
  <si>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</si>
  <si>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</si>
  <si>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</si>
  <si>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</si>
  <si>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</si>
  <si>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</si>
  <si>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</si>
  <si>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</si>
  <si>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</si>
  <si>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</si>
  <si>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</si>
  <si>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</si>
  <si>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</si>
  <si>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</si>
  <si>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</si>
  <si>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</si>
  <si>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</si>
  <si>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</si>
  <si>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</si>
  <si>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</si>
  <si>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</si>
  <si>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</si>
  <si>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</si>
  <si>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</si>
  <si>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</si>
  <si>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</si>
  <si>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</si>
  <si>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</si>
  <si>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</si>
  <si>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</si>
  <si>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</si>
  <si>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</si>
  <si>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</si>
  <si>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</si>
  <si>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</si>
  <si>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</si>
  <si>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</si>
  <si>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</si>
  <si>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</si>
  <si>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</si>
  <si>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</si>
  <si>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</si>
  <si>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</si>
  <si>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</si>
  <si>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</si>
  <si>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</si>
  <si>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</si>
  <si>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</si>
  <si>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</si>
  <si>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</si>
  <si>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</si>
  <si>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</si>
  <si>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</si>
  <si>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</si>
  <si>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</si>
  <si>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</si>
  <si>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</si>
  <si>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</si>
  <si>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</si>
  <si>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</si>
  <si>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</si>
  <si>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</si>
  <si>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</si>
  <si>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</si>
  <si>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</si>
  <si>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</si>
  <si>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</si>
  <si>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</si>
  <si>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</si>
  <si>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</si>
  <si>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</si>
  <si>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</si>
  <si>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</si>
  <si>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</si>
  <si>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</si>
  <si>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</si>
  <si>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</si>
  <si>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</si>
  <si>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</si>
  <si>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</si>
  <si>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</si>
  <si>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</si>
  <si>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</si>
  <si>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</si>
  <si>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</si>
  <si>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</si>
  <si>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</si>
  <si>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</si>
  <si>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</si>
  <si>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</si>
  <si>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</si>
  <si>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</si>
  <si>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</si>
  <si>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</si>
  <si>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</si>
  <si>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</si>
  <si>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</si>
  <si>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</si>
  <si>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</si>
  <si>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</si>
  <si>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</si>
  <si>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</si>
  <si>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</si>
  <si>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</si>
  <si>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</si>
  <si>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</si>
  <si>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</si>
  <si>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</si>
  <si>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</si>
  <si>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</si>
  <si>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</si>
  <si>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</si>
  <si>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</si>
  <si>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</si>
  <si>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</si>
  <si>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</si>
  <si>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</si>
  <si>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</si>
  <si>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</si>
  <si>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</si>
  <si>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</si>
  <si>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</si>
  <si>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</si>
  <si>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</si>
  <si>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</si>
  <si>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</si>
  <si>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</si>
  <si>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</si>
  <si>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</si>
  <si>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</si>
  <si>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</si>
  <si>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</si>
  <si>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</si>
  <si>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</si>
  <si>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</si>
  <si>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</si>
  <si>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</si>
  <si>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</si>
  <si>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</si>
  <si>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</si>
  <si>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</si>
  <si>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</si>
  <si>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</si>
  <si>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</si>
  <si>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</si>
  <si>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</si>
  <si>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</si>
  <si>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</si>
  <si>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</si>
  <si>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</si>
  <si>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</si>
  <si>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</si>
  <si>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</si>
  <si>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</si>
  <si>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</si>
  <si>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</si>
  <si>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</si>
  <si>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</si>
  <si>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</si>
  <si>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</si>
  <si>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</si>
  <si>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</si>
  <si>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</si>
  <si>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</si>
  <si>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</si>
  <si>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</si>
  <si>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</si>
  <si>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</si>
  <si>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</si>
  <si>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</si>
  <si>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</si>
  <si>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</si>
  <si>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</si>
  <si>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</si>
  <si>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</si>
  <si>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</si>
  <si>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</si>
  <si>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</si>
  <si>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</si>
  <si>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</si>
  <si>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</si>
  <si>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</si>
  <si>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</si>
  <si>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</si>
  <si>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</si>
  <si>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</si>
  <si>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</si>
  <si>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</si>
  <si>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</si>
  <si>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</si>
  <si>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</si>
  <si>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</si>
  <si>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</si>
  <si>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</si>
  <si>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</si>
  <si>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</si>
  <si>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</si>
  <si>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</si>
  <si>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</si>
  <si>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</si>
  <si>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</si>
  <si>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</si>
  <si>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</si>
  <si>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</si>
  <si>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</si>
  <si>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</si>
  <si>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</si>
  <si>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</si>
  <si>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</si>
  <si>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</si>
  <si>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</si>
  <si>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</si>
  <si>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</si>
  <si>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</si>
  <si>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</si>
  <si>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</si>
  <si>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</si>
  <si>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</si>
  <si>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</si>
  <si>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</si>
  <si>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</si>
  <si>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</si>
  <si>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</si>
  <si>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</si>
  <si>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</si>
  <si>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</si>
  <si>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</si>
  <si>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</si>
  <si>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</si>
  <si>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</si>
  <si>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</si>
  <si>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</si>
  <si>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</si>
  <si>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</si>
  <si>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</si>
  <si>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</si>
  <si>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</si>
  <si>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</si>
  <si>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</si>
  <si>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</si>
  <si>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</si>
  <si>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</si>
  <si>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</si>
  <si>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</si>
  <si>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</si>
  <si>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</si>
  <si>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</si>
  <si>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</si>
  <si>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</si>
  <si>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</si>
  <si>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</si>
  <si>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</si>
  <si>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</si>
  <si>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</si>
  <si>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</si>
  <si>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</si>
  <si>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</si>
  <si>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</si>
  <si>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</si>
  <si>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</si>
  <si>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</si>
  <si>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</si>
  <si>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</si>
  <si>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</si>
  <si>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</si>
  <si>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</si>
  <si>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</si>
  <si>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</si>
  <si>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</si>
  <si>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</si>
  <si>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</si>
  <si>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</si>
  <si>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</si>
  <si>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</si>
  <si>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</si>
  <si>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</si>
  <si>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</si>
  <si>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</si>
  <si>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</si>
  <si>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</si>
  <si>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</si>
  <si>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</si>
  <si>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</si>
  <si>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</si>
  <si>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</si>
  <si>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</si>
  <si>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</si>
  <si>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</si>
  <si>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</si>
  <si>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</si>
  <si>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</si>
  <si>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</si>
  <si>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</si>
  <si>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</si>
  <si>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</si>
  <si>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</si>
  <si>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</si>
  <si>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</si>
  <si>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</si>
  <si>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</si>
  <si>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</si>
  <si>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</si>
  <si>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</si>
  <si>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</si>
  <si>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</si>
  <si>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</si>
  <si>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</si>
  <si>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</si>
  <si>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</si>
  <si>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</si>
  <si>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</si>
  <si>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</si>
  <si>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</si>
  <si>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</si>
  <si>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</si>
  <si>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</si>
  <si>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</si>
  <si>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</si>
  <si>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</si>
  <si>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</si>
  <si>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</si>
  <si>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</si>
  <si>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</si>
  <si>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</si>
  <si>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</si>
  <si>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</si>
  <si>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</si>
  <si>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</si>
  <si>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</si>
  <si>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</si>
  <si>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</si>
  <si>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</si>
  <si>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</si>
  <si>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</si>
  <si>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</si>
  <si>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</si>
  <si>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</si>
  <si>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</si>
  <si>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</si>
  <si>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</si>
  <si>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</si>
  <si>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</si>
  <si>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</si>
  <si>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</si>
  <si>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</si>
  <si>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</si>
  <si>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</si>
  <si>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</si>
  <si>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</si>
  <si>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</si>
  <si>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</si>
  <si>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</si>
  <si>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</si>
  <si>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</si>
  <si>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</si>
  <si>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</si>
  <si>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</si>
  <si>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</si>
  <si>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</si>
  <si>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</si>
  <si>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</si>
  <si>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</si>
  <si>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</si>
  <si>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</si>
  <si>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</si>
  <si>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</si>
  <si>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</si>
  <si>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</si>
  <si>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</si>
  <si>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</si>
  <si>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</si>
  <si>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</si>
  <si>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</si>
  <si>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</si>
  <si>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</si>
  <si>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</si>
  <si>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</si>
  <si>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</si>
  <si>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</si>
  <si>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</si>
  <si>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</si>
  <si>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</si>
  <si>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</si>
  <si>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</si>
  <si>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</si>
  <si>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</si>
  <si>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</si>
  <si>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</si>
  <si>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</si>
  <si>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</si>
  <si>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</si>
  <si>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</si>
  <si>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</si>
  <si>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</si>
  <si>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</si>
  <si>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</si>
  <si>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</si>
  <si>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</si>
  <si>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</si>
  <si>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</si>
  <si>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</si>
  <si>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</si>
  <si>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</si>
  <si>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</si>
  <si>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</si>
  <si>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</si>
  <si>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</si>
  <si>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</si>
  <si>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</si>
  <si>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</si>
  <si>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</si>
  <si>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</si>
  <si>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</si>
  <si>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</si>
  <si>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</si>
  <si>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</si>
  <si>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</si>
  <si>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</si>
  <si>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</si>
  <si>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</si>
  <si>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</si>
  <si>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</si>
  <si>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</si>
  <si>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</si>
  <si>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</si>
  <si>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</si>
  <si>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</si>
  <si>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</si>
  <si>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</si>
  <si>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</si>
  <si>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</si>
  <si>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</si>
  <si>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</si>
  <si>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</si>
  <si>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</si>
  <si>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</si>
  <si>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</si>
  <si>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</si>
  <si>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</si>
  <si>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</si>
  <si>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</si>
  <si>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</si>
  <si>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</si>
  <si>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</si>
  <si>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</si>
  <si>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</si>
  <si>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</si>
  <si>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</si>
  <si>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</si>
  <si>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</si>
  <si>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</si>
  <si>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</si>
  <si>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</si>
  <si>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</si>
  <si>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</si>
  <si>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</si>
  <si>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</si>
  <si>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</si>
  <si>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</si>
  <si>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</si>
  <si>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</si>
  <si>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</si>
  <si>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</si>
  <si>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</si>
  <si>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</si>
  <si>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</si>
  <si>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</si>
  <si>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</si>
  <si>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</si>
  <si>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</si>
  <si>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</si>
  <si>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</si>
  <si>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</si>
  <si>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</si>
  <si>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</si>
  <si>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</si>
  <si>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</si>
  <si>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</si>
  <si>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</si>
  <si>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</si>
  <si>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</si>
  <si>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</si>
  <si>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</si>
  <si>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</si>
  <si>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</si>
  <si>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</si>
  <si>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</si>
  <si>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</si>
  <si>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</si>
  <si>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</si>
  <si>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</si>
  <si>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</si>
  <si>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</si>
  <si>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</si>
  <si>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</si>
  <si>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</si>
  <si>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</si>
  <si>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</si>
  <si>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</si>
  <si>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</si>
  <si>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</si>
  <si>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</si>
  <si>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</si>
  <si>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</si>
  <si>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</si>
  <si>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</si>
  <si>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</si>
  <si>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</si>
  <si>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</si>
  <si>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</si>
  <si>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</si>
  <si>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</si>
  <si>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</si>
  <si>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</si>
  <si>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</si>
  <si>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</si>
  <si>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</si>
  <si>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</si>
  <si>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</si>
  <si>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</si>
  <si>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</si>
  <si>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</si>
  <si>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</si>
  <si>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</si>
  <si>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</si>
  <si>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</si>
  <si>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</si>
  <si>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</si>
  <si>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</si>
  <si>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</si>
  <si>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</si>
  <si>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</si>
  <si>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</si>
  <si>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</si>
  <si>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</si>
  <si>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</si>
  <si>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</si>
  <si>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</si>
  <si>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</si>
  <si>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</si>
  <si>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</si>
  <si>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</si>
  <si>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</si>
  <si>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</si>
  <si>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</si>
  <si>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</si>
  <si>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</si>
  <si>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</si>
  <si>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</si>
  <si>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</si>
  <si>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</si>
  <si>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</si>
  <si>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</si>
  <si>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</si>
  <si>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</si>
  <si>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</si>
  <si>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</si>
  <si>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</si>
  <si>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</si>
  <si>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</si>
  <si>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</si>
  <si>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</si>
  <si>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</si>
  <si>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</si>
  <si>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</si>
  <si>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</si>
  <si>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</si>
  <si>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</si>
  <si>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</si>
  <si>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</si>
  <si>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</si>
  <si>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</si>
  <si>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</si>
  <si>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</si>
  <si>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</si>
  <si>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</si>
  <si>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</si>
  <si>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</si>
  <si>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</si>
  <si>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</si>
  <si>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</si>
  <si>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</si>
  <si>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</si>
  <si>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</si>
  <si>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</si>
  <si>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</si>
  <si>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</si>
  <si>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</si>
  <si>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</si>
  <si>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</si>
  <si>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</si>
  <si>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</si>
  <si>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</si>
  <si>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</si>
  <si>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</si>
  <si>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</si>
  <si>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</si>
  <si>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</si>
  <si>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</si>
  <si>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</si>
  <si>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</si>
  <si>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</si>
  <si>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</si>
  <si>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</si>
  <si>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</si>
  <si>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</si>
  <si>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</si>
  <si>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</si>
  <si>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</si>
  <si>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</si>
  <si>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</si>
  <si>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</si>
  <si>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</si>
  <si>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</si>
  <si>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</si>
  <si>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</si>
  <si>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</si>
  <si>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</si>
  <si>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</si>
  <si>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</si>
  <si>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</si>
  <si>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</si>
  <si>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</si>
  <si>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</si>
  <si>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</si>
  <si>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</si>
  <si>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</si>
  <si>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</si>
  <si>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</si>
  <si>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</si>
  <si>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</si>
  <si>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</si>
  <si>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</si>
  <si>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</si>
  <si>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</si>
  <si>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</si>
  <si>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</si>
  <si>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</si>
  <si>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</si>
  <si>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</si>
  <si>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</si>
  <si>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</si>
  <si>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</si>
  <si>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</si>
  <si>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</si>
  <si>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</si>
  <si>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</si>
  <si>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</si>
  <si>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</si>
  <si>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</si>
  <si>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</si>
  <si>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</si>
  <si>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</si>
  <si>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</si>
  <si>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</si>
  <si>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</si>
  <si>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</si>
  <si>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</si>
  <si>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</si>
  <si>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</si>
  <si>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</si>
  <si>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</si>
  <si>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</si>
  <si>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</si>
  <si>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</si>
  <si>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</si>
  <si>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</si>
  <si>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</si>
  <si>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</si>
  <si>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</si>
  <si>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</si>
  <si>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</si>
  <si>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</si>
  <si>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</si>
  <si>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</si>
  <si>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</si>
  <si>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</si>
  <si>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</si>
  <si>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</si>
  <si>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</si>
  <si>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</si>
  <si>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</si>
  <si>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</si>
  <si>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</si>
  <si>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</si>
  <si>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</si>
  <si>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</si>
  <si>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</si>
  <si>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</si>
  <si>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</si>
  <si>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</si>
  <si>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</si>
  <si>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</si>
  <si>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</si>
  <si>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</si>
  <si>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</si>
  <si>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</si>
  <si>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</si>
  <si>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</si>
  <si>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</si>
  <si>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</si>
  <si>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</si>
  <si>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</si>
  <si>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</si>
  <si>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</si>
  <si>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</si>
  <si>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</si>
  <si>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</si>
  <si>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</si>
  <si>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</si>
  <si>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</si>
  <si>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</si>
  <si>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</si>
  <si>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</si>
  <si>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</si>
  <si>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</si>
  <si>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</si>
  <si>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</si>
  <si>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</si>
  <si>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</si>
  <si>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</si>
  <si>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</si>
  <si>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</si>
  <si>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</si>
  <si>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</si>
  <si>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</si>
  <si>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</si>
  <si>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</si>
  <si>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</si>
  <si>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</si>
  <si>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</si>
  <si>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</si>
  <si>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</si>
  <si>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</si>
  <si>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</si>
  <si>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</si>
  <si>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</si>
  <si>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</si>
  <si>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</si>
  <si>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</si>
  <si>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</si>
  <si>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</si>
  <si>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</si>
  <si>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</si>
  <si>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</si>
  <si>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</si>
  <si>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</si>
  <si>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</si>
  <si>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</si>
  <si>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</si>
  <si>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</si>
  <si>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</si>
  <si>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</si>
  <si>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</si>
  <si>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</si>
  <si>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</si>
  <si>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</si>
  <si>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</si>
  <si>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</si>
  <si>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</si>
  <si>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</si>
  <si>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</si>
  <si>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</si>
  <si>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</si>
  <si>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</si>
  <si>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</si>
  <si>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</si>
  <si>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</si>
  <si>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</si>
  <si>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</si>
  <si>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</si>
  <si>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</si>
  <si>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</si>
  <si>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</si>
  <si>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</si>
  <si>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</si>
  <si>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</si>
  <si>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</si>
  <si>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</si>
  <si>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</si>
  <si>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</si>
  <si>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</si>
  <si>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</si>
  <si>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</si>
  <si>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</si>
  <si>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</si>
  <si>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</si>
  <si>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</si>
  <si>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</si>
  <si>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</si>
  <si>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</si>
  <si>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</si>
  <si>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</si>
  <si>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</si>
  <si>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</si>
  <si>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</si>
  <si>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</si>
  <si>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</si>
  <si>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</si>
  <si>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</si>
  <si>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</si>
  <si>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</si>
  <si>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</si>
  <si>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</si>
  <si>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</si>
  <si>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</si>
  <si>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</si>
  <si>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</si>
  <si>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</si>
  <si>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</si>
  <si>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</si>
  <si>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</si>
  <si>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</si>
  <si>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</si>
  <si>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</si>
  <si>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</si>
  <si>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</si>
  <si>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</si>
  <si>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</si>
  <si>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</si>
  <si>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</si>
  <si>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</si>
  <si>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</si>
  <si>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</si>
  <si>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</si>
  <si>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</si>
  <si>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</si>
  <si>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</si>
  <si>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</si>
  <si>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</si>
  <si>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</si>
  <si>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</si>
  <si>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</si>
  <si>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</si>
  <si>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</si>
  <si>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</si>
  <si>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</si>
  <si>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</si>
  <si>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</si>
  <si>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</si>
  <si>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</si>
  <si>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</si>
  <si>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</si>
  <si>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</si>
  <si>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</si>
  <si>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</si>
  <si>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</si>
  <si>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</si>
  <si>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</si>
  <si>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</si>
  <si>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</si>
  <si>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</si>
  <si>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</si>
  <si>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</si>
  <si>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</si>
  <si>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</si>
  <si>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</si>
  <si>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</si>
  <si>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</si>
  <si>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</si>
  <si>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</si>
  <si>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</si>
  <si>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</si>
  <si>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</si>
  <si>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</si>
  <si>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</si>
  <si>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</si>
  <si>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</si>
  <si>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</si>
  <si>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</si>
  <si>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</si>
  <si>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</si>
  <si>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</si>
  <si>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</si>
  <si>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</si>
  <si>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</si>
  <si>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</si>
  <si>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</si>
  <si>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</si>
  <si>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</si>
  <si>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</si>
  <si>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</si>
  <si>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</si>
  <si>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</si>
  <si>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</si>
  <si>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</si>
  <si>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</si>
  <si>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</si>
  <si>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</si>
  <si>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</si>
  <si>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</si>
  <si>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</si>
  <si>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</si>
  <si>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</si>
  <si>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</si>
  <si>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</si>
  <si>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</si>
  <si>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</si>
  <si>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</si>
  <si>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</si>
  <si>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</si>
  <si>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</si>
  <si>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</si>
  <si>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</si>
  <si>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</si>
  <si>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</si>
  <si>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</si>
  <si>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</si>
  <si>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</si>
  <si>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</si>
  <si>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</si>
  <si>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</si>
  <si>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</si>
  <si>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</si>
  <si>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</si>
  <si>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</si>
  <si>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</si>
  <si>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</si>
  <si>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</si>
  <si>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</si>
  <si>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</si>
  <si>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</si>
  <si>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</si>
  <si>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</si>
  <si>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</si>
  <si>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</si>
  <si>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</si>
  <si>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</si>
  <si>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</si>
  <si>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</si>
  <si>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</si>
  <si>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</si>
  <si>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</si>
  <si>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</si>
  <si>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</si>
  <si>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</si>
  <si>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</si>
  <si>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</si>
  <si>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</si>
  <si>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</si>
  <si>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</si>
  <si>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</si>
  <si>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</si>
  <si>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</si>
  <si>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</si>
  <si>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</si>
  <si>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</si>
  <si>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</si>
  <si>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</si>
  <si>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</si>
  <si>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</si>
  <si>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</si>
  <si>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</si>
  <si>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</si>
  <si>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</si>
  <si>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</si>
  <si>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</si>
  <si>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</si>
  <si>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</si>
  <si>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</si>
  <si>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</si>
  <si>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</si>
  <si>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</si>
  <si>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</si>
  <si>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</si>
  <si>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</si>
  <si>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</si>
  <si>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</si>
  <si>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</si>
  <si>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</si>
  <si>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</si>
  <si>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</si>
  <si>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</si>
  <si>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</si>
  <si>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</si>
  <si>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</si>
  <si>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</si>
  <si>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</si>
  <si>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</si>
  <si>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</si>
  <si>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</si>
  <si>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</si>
  <si>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</si>
  <si>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</si>
  <si>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</si>
  <si>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</si>
  <si>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</si>
  <si>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</si>
  <si>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</si>
  <si>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</si>
  <si>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</si>
  <si>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</si>
  <si>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</si>
  <si>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</si>
  <si>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</si>
  <si>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</si>
  <si>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</si>
  <si>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</si>
  <si>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</si>
  <si>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</si>
  <si>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</si>
  <si>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</si>
  <si>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</si>
  <si>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</si>
  <si>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</si>
  <si>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</si>
  <si>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</si>
  <si>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</si>
  <si>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</si>
  <si>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</si>
  <si>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</si>
  <si>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</si>
  <si>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</si>
  <si>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</si>
  <si>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</si>
  <si>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</si>
  <si>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</si>
  <si>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</si>
  <si>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</si>
  <si>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</si>
  <si>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</si>
  <si>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</si>
  <si>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</si>
  <si>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</si>
  <si>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</si>
  <si>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</si>
  <si>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</si>
  <si>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</si>
  <si>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</si>
  <si>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</si>
  <si>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</si>
  <si>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</si>
  <si>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</si>
  <si>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</si>
  <si>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</si>
  <si>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</si>
  <si>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</si>
  <si>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</si>
  <si>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</si>
  <si>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</si>
  <si>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</si>
  <si>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</si>
  <si>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</si>
  <si>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</si>
  <si>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</si>
  <si>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</si>
  <si>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</si>
  <si>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</si>
  <si>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</si>
  <si>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</si>
  <si>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</si>
  <si>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</si>
  <si>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</si>
  <si>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</si>
  <si>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</si>
  <si>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</si>
  <si>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</si>
  <si>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</si>
  <si>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</si>
  <si>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</si>
  <si>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</si>
  <si>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</si>
  <si>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</si>
  <si>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</si>
  <si>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</si>
  <si>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</si>
  <si>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</si>
  <si>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</si>
  <si>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</si>
  <si>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</si>
  <si>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</si>
  <si>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</si>
  <si>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</si>
  <si>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</si>
  <si>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</si>
  <si>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</si>
  <si>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</si>
  <si>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</si>
  <si>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</si>
  <si>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</si>
  <si>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</si>
  <si>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</si>
  <si>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</si>
  <si>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</si>
  <si>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</si>
  <si>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</si>
  <si>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</si>
  <si>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</si>
  <si>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</si>
  <si>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</si>
  <si>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</si>
  <si>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</si>
  <si>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</si>
  <si>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</si>
  <si>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</si>
  <si>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</si>
  <si>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</si>
  <si>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</si>
  <si>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</si>
  <si>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</si>
  <si>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</si>
  <si>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</si>
  <si>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</si>
  <si>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</si>
  <si>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</si>
  <si>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</si>
  <si>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</si>
  <si>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</si>
  <si>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</si>
  <si>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</si>
  <si>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</si>
  <si>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</si>
  <si>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</si>
  <si>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</si>
  <si>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</si>
  <si>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</si>
  <si>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</si>
  <si>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</si>
  <si>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</si>
  <si>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</si>
  <si>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</si>
  <si>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</si>
  <si>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</si>
  <si>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</si>
  <si>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</si>
  <si>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</si>
  <si>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</si>
  <si>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</si>
  <si>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</si>
  <si>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</si>
  <si>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</si>
  <si>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</si>
  <si>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</si>
  <si>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</si>
  <si>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</si>
  <si>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</si>
  <si>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</si>
  <si>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</si>
  <si>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</si>
  <si>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</si>
  <si>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</si>
  <si>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</si>
  <si>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</si>
  <si>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</si>
  <si>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</si>
  <si>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</si>
  <si>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</si>
  <si>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</si>
  <si>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</si>
  <si>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</si>
  <si>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</si>
  <si>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</si>
  <si>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</si>
  <si>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</si>
  <si>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</si>
  <si>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</si>
  <si>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</si>
  <si>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</si>
  <si>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</si>
  <si>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</si>
  <si>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</si>
  <si>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</si>
  <si>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</si>
  <si>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</si>
  <si>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</si>
  <si>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</si>
  <si>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</si>
  <si>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</si>
  <si>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</si>
  <si>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</si>
  <si>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</si>
  <si>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</si>
  <si>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</si>
  <si>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</si>
  <si>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</si>
  <si>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</si>
  <si>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</si>
  <si>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</si>
  <si>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</si>
  <si>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</si>
  <si>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</si>
  <si>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</si>
  <si>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</si>
  <si>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</si>
  <si>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</si>
  <si>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</si>
  <si>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</si>
  <si>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</si>
  <si>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</si>
  <si>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</si>
  <si>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</si>
  <si>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</si>
  <si>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</si>
  <si>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</si>
  <si>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</si>
  <si>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</si>
  <si>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</si>
  <si>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</si>
  <si>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</si>
  <si>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</si>
  <si>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</si>
  <si>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</si>
  <si>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</si>
  <si>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</si>
  <si>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</si>
  <si>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</si>
  <si>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</si>
  <si>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</si>
  <si>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</si>
  <si>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</si>
  <si>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</si>
  <si>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</si>
  <si>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</si>
  <si>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</si>
  <si>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</si>
  <si>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</si>
  <si>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</si>
  <si>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</si>
  <si>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</si>
  <si>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</si>
  <si>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</si>
  <si>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</si>
  <si>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</si>
  <si>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</si>
  <si>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</si>
  <si>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</si>
  <si>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</si>
  <si>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</si>
  <si>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</si>
  <si>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</si>
  <si>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</si>
  <si>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</si>
  <si>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</si>
  <si>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</si>
  <si>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</si>
  <si>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</si>
  <si>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</si>
  <si>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</si>
  <si>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</si>
  <si>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</si>
  <si>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</si>
  <si>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</si>
  <si>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</si>
  <si>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</si>
  <si>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</si>
  <si>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</si>
  <si>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</si>
  <si>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</si>
  <si>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</si>
  <si>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</si>
  <si>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</si>
  <si>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</si>
  <si>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</si>
  <si>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</si>
  <si>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</si>
  <si>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</si>
  <si>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</si>
  <si>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</si>
  <si>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</si>
  <si>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</si>
  <si>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</si>
  <si>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</si>
  <si>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</si>
  <si>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</si>
  <si>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</si>
  <si>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</si>
  <si>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</si>
  <si>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</si>
  <si>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</si>
  <si>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</si>
  <si>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</si>
  <si>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</si>
  <si>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</si>
  <si>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</si>
  <si>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</si>
  <si>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</si>
  <si>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</si>
  <si>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</si>
  <si>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</si>
  <si>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</si>
  <si>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</si>
  <si>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</si>
  <si>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</si>
  <si>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</si>
  <si>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</si>
  <si>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</si>
  <si>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</si>
  <si>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</si>
  <si>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</si>
  <si>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</si>
  <si>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</si>
  <si>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</si>
  <si>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</si>
  <si>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</si>
  <si>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</si>
  <si>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</si>
  <si>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</si>
  <si>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</si>
  <si>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</si>
  <si>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</si>
  <si>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</si>
  <si>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</si>
  <si>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</si>
  <si>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</si>
  <si>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</si>
  <si>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</si>
  <si>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</si>
  <si>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</si>
  <si>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</si>
  <si>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</si>
  <si>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</si>
  <si>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</si>
  <si>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</si>
  <si>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</si>
  <si>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</si>
  <si>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</si>
  <si>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</si>
  <si>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</si>
  <si>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</si>
  <si>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</si>
  <si>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</si>
  <si>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</si>
  <si>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</si>
  <si>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</si>
  <si>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</si>
  <si>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</si>
  <si>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</si>
  <si>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</si>
  <si>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</si>
  <si>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</si>
  <si>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</si>
  <si>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</si>
  <si>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</si>
  <si>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</si>
  <si>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</si>
  <si>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</si>
  <si>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</si>
  <si>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</si>
  <si>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</si>
  <si>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</si>
  <si>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</si>
  <si>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</si>
  <si>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</si>
  <si>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</si>
  <si>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</si>
  <si>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</si>
  <si>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</si>
  <si>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</si>
  <si>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</si>
  <si>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</si>
  <si>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</si>
  <si>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</si>
  <si>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</si>
  <si>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</si>
  <si>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</si>
  <si>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</si>
  <si>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</si>
  <si>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</si>
  <si>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</si>
  <si>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</si>
  <si>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</si>
  <si>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</si>
  <si>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</si>
  <si>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</si>
  <si>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</si>
  <si>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</si>
  <si>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</si>
  <si>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</si>
  <si>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</si>
  <si>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</si>
  <si>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</si>
  <si>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</si>
  <si>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</si>
  <si>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</si>
  <si>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</si>
  <si>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</si>
  <si>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</si>
  <si>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</si>
  <si>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</si>
  <si>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</si>
  <si>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</si>
  <si>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</si>
  <si>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</si>
  <si>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</si>
  <si>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</si>
  <si>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</si>
  <si>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</si>
  <si>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</si>
  <si>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</si>
  <si>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</si>
  <si>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</si>
  <si>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</si>
  <si>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</si>
  <si>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</si>
  <si>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</si>
  <si>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</si>
  <si>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</si>
  <si>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</si>
  <si>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</si>
  <si>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</si>
  <si>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</si>
  <si>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</si>
  <si>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</si>
  <si>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</si>
  <si>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</si>
  <si>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</si>
  <si>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</si>
  <si>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</si>
  <si>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</si>
  <si>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</si>
  <si>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</si>
  <si>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</si>
  <si>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</si>
  <si>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</si>
  <si>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</si>
  <si>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</si>
  <si>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</si>
  <si>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</si>
  <si>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</si>
  <si>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</si>
  <si>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</si>
  <si>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</si>
  <si>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</si>
  <si>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</si>
  <si>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</si>
  <si>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</si>
  <si>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</si>
  <si>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</si>
  <si>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</si>
  <si>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</si>
  <si>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</si>
  <si>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</si>
  <si>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</si>
  <si>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</si>
  <si>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</si>
  <si>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</si>
  <si>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</si>
  <si>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</si>
  <si>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</si>
  <si>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</si>
  <si>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</si>
  <si>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</si>
  <si>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</si>
  <si>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</si>
  <si>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</si>
  <si>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</si>
  <si>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</si>
  <si>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</si>
  <si>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</si>
  <si>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</si>
  <si>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</si>
  <si>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</si>
  <si>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</si>
  <si>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</si>
  <si>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</si>
  <si>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</si>
  <si>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</si>
  <si>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</si>
  <si>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</si>
  <si>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</si>
  <si>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</si>
  <si>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</si>
  <si>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</si>
  <si>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</si>
  <si>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</si>
  <si>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</si>
  <si>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</si>
  <si>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</si>
  <si>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</si>
  <si>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</si>
  <si>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</si>
  <si>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</si>
  <si>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</si>
  <si>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</si>
  <si>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</si>
  <si>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</si>
  <si>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</si>
  <si>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</si>
  <si>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</si>
  <si>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</si>
  <si>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</si>
  <si>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</si>
  <si>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</si>
  <si>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</si>
  <si>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</si>
  <si>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</si>
  <si>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</si>
  <si>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</si>
  <si>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</si>
  <si>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</si>
  <si>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</si>
  <si>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</si>
  <si>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</si>
  <si>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</si>
  <si>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</si>
  <si>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</si>
  <si>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</si>
  <si>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</si>
  <si>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</si>
  <si>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</si>
  <si>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</si>
  <si>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</si>
  <si>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</si>
  <si>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</si>
  <si>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</si>
  <si>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</si>
  <si>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</si>
  <si>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</si>
  <si>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</si>
  <si>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</si>
  <si>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</si>
  <si>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</si>
  <si>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</si>
  <si>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</si>
  <si>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</si>
  <si>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</si>
  <si>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</si>
  <si>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</si>
  <si>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</si>
  <si>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</si>
  <si>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</si>
  <si>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</si>
  <si>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</si>
  <si>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</si>
  <si>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</si>
  <si>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</si>
  <si>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</si>
  <si>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</si>
  <si>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</si>
  <si>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</si>
  <si>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</si>
  <si>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</si>
  <si>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</si>
  <si>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</si>
  <si>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</si>
  <si>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</si>
  <si>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</si>
  <si>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</si>
  <si>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</si>
  <si>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</si>
  <si>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</si>
  <si>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</si>
  <si>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</si>
  <si>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</si>
  <si>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</si>
  <si>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</si>
  <si>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</si>
  <si>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</si>
  <si>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</si>
  <si>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</si>
  <si>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</si>
  <si>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</si>
  <si>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</si>
  <si>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</si>
  <si>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</si>
  <si>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</si>
  <si>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</si>
  <si>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</si>
  <si>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</si>
  <si>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</si>
  <si>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</si>
  <si>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</si>
  <si>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</si>
  <si>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</si>
  <si>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</si>
  <si>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</si>
  <si>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</si>
  <si>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</si>
  <si>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</si>
  <si>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</si>
  <si>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</si>
  <si>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</si>
  <si>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</si>
  <si>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</si>
  <si>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</si>
  <si>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</si>
  <si>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</si>
  <si>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</si>
  <si>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</si>
  <si>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</si>
  <si>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</si>
  <si>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</si>
  <si>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</si>
  <si>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</si>
  <si>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</si>
  <si>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</si>
  <si>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</si>
  <si>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</si>
  <si>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</si>
  <si>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</si>
  <si>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</si>
  <si>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</si>
  <si>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</si>
  <si>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</si>
  <si>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</si>
  <si>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</si>
  <si>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</si>
  <si>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</si>
  <si>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</si>
  <si>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</si>
  <si>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</si>
  <si>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</si>
  <si>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</si>
  <si>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</si>
  <si>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</si>
  <si>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</si>
  <si>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</si>
  <si>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</si>
  <si>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</si>
  <si>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</si>
  <si>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</si>
  <si>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</si>
  <si>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</si>
  <si>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</si>
  <si>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</si>
  <si>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</si>
  <si>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</si>
  <si>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</si>
  <si>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</si>
  <si>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</si>
  <si>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</si>
  <si>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</si>
  <si>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</si>
  <si>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</si>
  <si>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</si>
  <si>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</si>
  <si>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</si>
  <si>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</si>
  <si>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</si>
  <si>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</si>
  <si>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</si>
  <si>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</si>
  <si>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</si>
  <si>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</si>
  <si>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</si>
  <si>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</si>
  <si>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</si>
  <si>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</si>
  <si>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</si>
  <si>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</si>
  <si>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</si>
  <si>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</si>
  <si>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</si>
  <si>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</si>
  <si>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</si>
  <si>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</si>
  <si>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</si>
  <si>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</si>
  <si>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</si>
  <si>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</si>
  <si>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</si>
  <si>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</si>
  <si>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</si>
  <si>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</si>
  <si>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</si>
  <si>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</si>
  <si>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</si>
  <si>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</si>
  <si>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</si>
  <si>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</si>
  <si>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</si>
  <si>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</si>
  <si>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</si>
  <si>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</si>
  <si>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</si>
  <si>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</si>
  <si>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</si>
  <si>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</si>
  <si>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</si>
  <si>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</si>
  <si>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</si>
  <si>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</si>
  <si>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</si>
  <si>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</si>
  <si>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</si>
  <si>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</si>
  <si>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</si>
  <si>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</si>
  <si>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</si>
  <si>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</si>
  <si>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</si>
  <si>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</si>
  <si>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</si>
  <si>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</si>
  <si>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</si>
  <si>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</si>
  <si>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</si>
  <si>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</si>
  <si>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</si>
  <si>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</si>
  <si>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</si>
  <si>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</si>
  <si>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</si>
  <si>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</si>
  <si>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</si>
  <si>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</si>
  <si>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</si>
  <si>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</si>
  <si>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</si>
  <si>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</si>
  <si>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</si>
  <si>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</si>
  <si>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</si>
  <si>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</si>
  <si>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</si>
  <si>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</si>
  <si>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</si>
  <si>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</si>
  <si>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</si>
  <si>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</si>
  <si>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</si>
  <si>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</si>
  <si>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</si>
  <si>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</si>
  <si>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</si>
  <si>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</si>
  <si>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</si>
  <si>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</si>
  <si>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</si>
  <si>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</si>
  <si>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</si>
  <si>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</si>
  <si>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</si>
  <si>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</si>
  <si>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</si>
  <si>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</si>
  <si>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</si>
  <si>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</si>
  <si>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</si>
  <si>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</si>
  <si>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</si>
  <si>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</si>
  <si>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</si>
  <si>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</si>
  <si>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</si>
  <si>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</si>
  <si>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</si>
  <si>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</si>
  <si>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</si>
  <si>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</si>
  <si>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</si>
  <si>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</si>
  <si>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</si>
  <si>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</si>
  <si>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</si>
  <si>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</si>
  <si>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</si>
  <si>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</si>
  <si>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</si>
  <si>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</si>
  <si>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</si>
  <si>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</si>
  <si>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</si>
  <si>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</si>
  <si>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</si>
  <si>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</si>
  <si>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</si>
  <si>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</si>
  <si>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</si>
  <si>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</si>
  <si>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</si>
  <si>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</si>
  <si>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</si>
  <si>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</si>
  <si>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</si>
  <si>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</si>
  <si>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</si>
  <si>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</si>
  <si>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</si>
  <si>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</si>
  <si>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</si>
  <si>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</si>
  <si>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</si>
  <si>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</si>
  <si>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</si>
  <si>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</si>
  <si>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</si>
  <si>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</si>
  <si>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</si>
  <si>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</si>
  <si>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</si>
  <si>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</si>
  <si>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</si>
  <si>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</si>
  <si>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</si>
  <si>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</si>
  <si>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</si>
  <si>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</si>
  <si>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</si>
  <si>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</si>
  <si>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</si>
  <si>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</si>
  <si>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</si>
  <si>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</si>
  <si>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</si>
  <si>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</si>
  <si>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</si>
  <si>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</si>
  <si>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</si>
  <si>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</si>
  <si>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</si>
  <si>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</si>
  <si>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</si>
  <si>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</si>
  <si>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</si>
  <si>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</si>
  <si>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</si>
  <si>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</si>
  <si>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</si>
  <si>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</si>
  <si>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</si>
  <si>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</si>
  <si>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</si>
  <si>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</si>
  <si>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</si>
  <si>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</si>
  <si>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</si>
  <si>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</si>
  <si>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</si>
  <si>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</si>
  <si>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</si>
  <si>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</si>
  <si>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</si>
  <si>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</si>
  <si>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</si>
  <si>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</si>
  <si>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</si>
  <si>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</si>
  <si>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</si>
  <si>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</si>
  <si>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</si>
  <si>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</si>
  <si>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</si>
  <si>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</si>
  <si>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</si>
  <si>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</si>
  <si>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</si>
  <si>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</si>
  <si>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</si>
  <si>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</si>
  <si>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</si>
  <si>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</si>
  <si>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</si>
  <si>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</si>
  <si>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</si>
  <si>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</si>
  <si>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</si>
  <si>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</si>
  <si>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</si>
  <si>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</si>
  <si>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</si>
  <si>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</si>
  <si>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</si>
  <si>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</si>
  <si>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</si>
  <si>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</si>
  <si>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</si>
  <si>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</si>
  <si>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</si>
  <si>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</si>
  <si>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</si>
  <si>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</si>
  <si>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</si>
  <si>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</si>
  <si>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</si>
  <si>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</si>
  <si>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</si>
  <si>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</si>
  <si>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</si>
  <si>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</si>
  <si>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</si>
  <si>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</si>
  <si>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</si>
  <si>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</si>
  <si>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</si>
  <si>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</si>
  <si>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</si>
  <si>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</si>
  <si>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</si>
  <si>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</si>
  <si>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</si>
  <si>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</si>
  <si>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</si>
  <si>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</si>
  <si>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</si>
  <si>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</si>
  <si>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</si>
  <si>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</si>
  <si>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</si>
  <si>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</si>
  <si>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</si>
  <si>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</si>
  <si>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</si>
  <si>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</si>
  <si>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</si>
  <si>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</si>
  <si>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</si>
  <si>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</si>
  <si>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</si>
  <si>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</si>
  <si>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</si>
  <si>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</si>
  <si>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</si>
  <si>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</si>
  <si>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</si>
  <si>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</si>
  <si>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</si>
  <si>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</si>
  <si>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</si>
  <si>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</si>
  <si>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</si>
  <si>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</si>
  <si>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</si>
  <si>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</si>
  <si>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</si>
  <si>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</si>
  <si>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</si>
  <si>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</si>
  <si>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</si>
  <si>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</si>
  <si>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</si>
  <si>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</si>
  <si>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</si>
  <si>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</si>
  <si>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</si>
  <si>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</si>
  <si>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</si>
  <si>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</si>
  <si>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</si>
  <si>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</si>
  <si>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</si>
  <si>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</si>
  <si>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</si>
  <si>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</si>
  <si>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</si>
  <si>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</si>
  <si>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</si>
  <si>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</si>
  <si>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</si>
  <si>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</si>
  <si>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</si>
  <si>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</si>
  <si>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</si>
  <si>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</si>
  <si>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</si>
  <si>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</si>
  <si>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</si>
  <si>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</si>
  <si>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</si>
  <si>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</si>
  <si>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</si>
  <si>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</si>
  <si>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</si>
  <si>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</si>
  <si>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</si>
  <si>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</si>
  <si>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</si>
  <si>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</si>
  <si>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</si>
  <si>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</si>
  <si>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</si>
  <si>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</si>
  <si>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</si>
  <si>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</si>
  <si>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</si>
  <si>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</si>
  <si>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</si>
  <si>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</si>
  <si>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</si>
  <si>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</si>
  <si>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</si>
  <si>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</si>
  <si>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</si>
  <si>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</si>
  <si>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</si>
  <si>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</si>
  <si>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</si>
  <si>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</si>
  <si>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</si>
  <si>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</si>
  <si>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</si>
  <si>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</si>
  <si>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</si>
  <si>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</si>
  <si>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</si>
  <si>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</si>
  <si>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</si>
  <si>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</si>
  <si>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</si>
  <si>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</si>
  <si>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</si>
  <si>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</si>
  <si>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</si>
  <si>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</si>
  <si>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</si>
  <si>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</si>
  <si>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</si>
  <si>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</si>
  <si>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</si>
  <si>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</si>
  <si>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</si>
  <si>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</si>
  <si>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</si>
  <si>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</si>
  <si>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</si>
  <si>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</si>
  <si>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</si>
  <si>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</si>
  <si>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</si>
  <si>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</si>
  <si>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</si>
  <si>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</si>
  <si>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</si>
  <si>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</si>
  <si>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</si>
  <si>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</si>
  <si>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</si>
  <si>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</si>
  <si>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</si>
  <si>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</si>
  <si>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</si>
  <si>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</si>
  <si>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</si>
  <si>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</si>
  <si>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</si>
  <si>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</si>
  <si>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</si>
  <si>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</si>
  <si>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</si>
  <si>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</si>
  <si>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</si>
  <si>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</si>
  <si>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</si>
  <si>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</si>
  <si>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</si>
  <si>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</si>
  <si>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</si>
  <si>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</si>
  <si>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</si>
  <si>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</si>
  <si>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</si>
  <si>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</si>
  <si>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</si>
  <si>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</si>
  <si>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</si>
  <si>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</si>
  <si>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</si>
  <si>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</si>
  <si>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</si>
  <si>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</si>
  <si>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</si>
  <si>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</si>
  <si>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</si>
  <si>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</si>
  <si>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</si>
  <si>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</si>
  <si>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</si>
  <si>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</si>
  <si>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</si>
  <si>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</si>
  <si>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</si>
  <si>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</si>
  <si>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</si>
  <si>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</si>
  <si>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</si>
  <si>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</si>
  <si>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</si>
  <si>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</si>
  <si>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</si>
  <si>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</si>
  <si>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</si>
  <si>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</si>
  <si>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</si>
  <si>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</si>
  <si>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</si>
  <si>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</si>
  <si>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</si>
  <si>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</si>
  <si>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</si>
  <si>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</si>
  <si>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</si>
  <si>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</si>
  <si>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</si>
  <si>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</si>
  <si>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</si>
  <si>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</si>
  <si>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</si>
  <si>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</si>
  <si>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</si>
  <si>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</si>
  <si>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</si>
  <si>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</si>
  <si>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</si>
  <si>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</si>
  <si>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</si>
  <si>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</si>
  <si>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</si>
  <si>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</si>
  <si>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</si>
  <si>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</si>
  <si>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</si>
  <si>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</si>
  <si>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</si>
  <si>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</si>
  <si>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</si>
  <si>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</si>
  <si>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</si>
  <si>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</si>
  <si>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</si>
  <si>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</si>
  <si>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</si>
  <si>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</si>
  <si>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</si>
  <si>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</si>
  <si>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</si>
  <si>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</si>
  <si>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</si>
  <si>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</si>
  <si>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</si>
  <si>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</si>
  <si>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</si>
  <si>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</si>
  <si>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</si>
  <si>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</si>
  <si>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</si>
  <si>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</si>
  <si>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</si>
  <si>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</si>
  <si>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</si>
  <si>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</si>
  <si>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</si>
  <si>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</si>
  <si>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</si>
  <si>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</si>
  <si>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</si>
  <si>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</si>
  <si>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</si>
  <si>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</si>
  <si>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</si>
  <si>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</si>
  <si>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</si>
  <si>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</si>
  <si>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</si>
  <si>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</si>
  <si>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</si>
  <si>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</si>
  <si>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</si>
  <si>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</si>
  <si>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</si>
  <si>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</si>
  <si>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</si>
  <si>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</si>
  <si>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</si>
  <si>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</si>
  <si>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</si>
  <si>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</si>
  <si>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</si>
  <si>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</si>
  <si>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</si>
  <si>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</si>
  <si>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</si>
  <si>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</si>
  <si>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</si>
  <si>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</si>
  <si>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</si>
  <si>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</si>
  <si>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</si>
  <si>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</si>
  <si>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</si>
  <si>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</si>
  <si>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</si>
  <si>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</si>
  <si>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</si>
  <si>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</si>
  <si>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</si>
  <si>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</si>
  <si>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</si>
  <si>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</si>
  <si>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</si>
  <si>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</si>
  <si>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</si>
  <si>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</si>
  <si>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</si>
  <si>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</si>
  <si>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</si>
  <si>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</si>
  <si>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</si>
  <si>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</si>
  <si>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</si>
  <si>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</si>
  <si>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</si>
  <si>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</si>
  <si>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</si>
  <si>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</si>
  <si>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</si>
  <si>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</si>
  <si>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</si>
  <si>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</si>
  <si>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</si>
  <si>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</si>
  <si>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</si>
  <si>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</si>
  <si>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</si>
  <si>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</si>
  <si>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</si>
  <si>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</si>
  <si>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</si>
  <si>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</si>
  <si>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</si>
  <si>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</si>
  <si>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</si>
  <si>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</si>
  <si>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</si>
  <si>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</si>
  <si>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</si>
  <si>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</si>
  <si>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</si>
  <si>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</si>
  <si>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</si>
  <si>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</si>
  <si>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</si>
  <si>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</si>
  <si>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</si>
  <si>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</si>
  <si>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</si>
  <si>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</si>
  <si>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</si>
  <si>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</si>
  <si>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</si>
  <si>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</si>
  <si>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</si>
  <si>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</si>
  <si>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</si>
  <si>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</si>
  <si>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</si>
  <si>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</si>
  <si>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</si>
  <si>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</si>
  <si>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</si>
  <si>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</si>
  <si>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</si>
  <si>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</si>
  <si>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</si>
  <si>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</si>
  <si>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</si>
  <si>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</si>
  <si>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</si>
  <si>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</si>
  <si>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</si>
  <si>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</si>
  <si>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</si>
  <si>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</si>
  <si>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</si>
  <si>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</si>
  <si>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</si>
  <si>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</si>
  <si>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</si>
  <si>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</si>
  <si>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</si>
  <si>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</si>
  <si>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</si>
  <si>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</si>
  <si>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</si>
  <si>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</si>
  <si>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</si>
  <si>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</si>
  <si>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</si>
  <si>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</si>
  <si>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</si>
  <si>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</si>
  <si>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</si>
  <si>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</si>
  <si>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</si>
  <si>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</si>
  <si>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</si>
  <si>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</si>
  <si>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</si>
  <si>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</si>
  <si>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</si>
  <si>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</si>
  <si>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</si>
  <si>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</si>
  <si>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</si>
  <si>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</si>
  <si>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</si>
  <si>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</si>
  <si>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</si>
  <si>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</si>
  <si>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</si>
  <si>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</si>
  <si>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</si>
  <si>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</si>
  <si>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</si>
  <si>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</si>
  <si>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</si>
  <si>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</si>
  <si>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</si>
  <si>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</si>
  <si>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</si>
  <si>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</si>
  <si>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</si>
  <si>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</si>
  <si>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</si>
  <si>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</si>
  <si>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</si>
  <si>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</si>
  <si>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</si>
  <si>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</si>
  <si>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</si>
  <si>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</si>
  <si>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</si>
  <si>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</si>
  <si>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</si>
  <si>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</si>
  <si>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</si>
  <si>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</si>
  <si>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</si>
  <si>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</si>
  <si>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</si>
  <si>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</si>
  <si>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</si>
  <si>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</si>
  <si>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</si>
  <si>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</si>
  <si>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</si>
  <si>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</si>
  <si>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</si>
  <si>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</si>
  <si>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</si>
  <si>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</si>
  <si>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</si>
  <si>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</si>
  <si>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</si>
  <si>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</si>
  <si>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</si>
  <si>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</si>
  <si>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</si>
  <si>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</si>
  <si>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</si>
  <si>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</si>
  <si>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</si>
  <si>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</si>
  <si>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</si>
  <si>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</si>
  <si>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</si>
  <si>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</si>
  <si>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</si>
  <si>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</si>
  <si>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</si>
  <si>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</si>
  <si>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</si>
  <si>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</si>
  <si>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</si>
  <si>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</si>
  <si>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</si>
  <si>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</si>
  <si>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</si>
  <si>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</si>
  <si>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</si>
  <si>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</si>
  <si>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</si>
  <si>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</si>
  <si>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</si>
  <si>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</si>
  <si>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</si>
  <si>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</si>
  <si>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</si>
  <si>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</si>
  <si>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</si>
  <si>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</si>
  <si>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</si>
  <si>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</si>
  <si>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</si>
  <si>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</si>
  <si>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</si>
  <si>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</si>
  <si>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</si>
  <si>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</si>
  <si>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</si>
  <si>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</si>
  <si>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</si>
  <si>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</si>
  <si>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</si>
  <si>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</si>
  <si>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</si>
  <si>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</si>
  <si>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</si>
  <si>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</si>
  <si>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</si>
  <si>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</si>
  <si>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</si>
  <si>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</si>
  <si>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</si>
  <si>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</si>
  <si>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</si>
  <si>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</si>
  <si>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</si>
  <si>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</si>
  <si>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</si>
  <si>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</si>
  <si>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</si>
  <si>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</si>
  <si>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</si>
  <si>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</si>
  <si>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</si>
  <si>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</si>
  <si>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</si>
  <si>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</si>
  <si>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</si>
  <si>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</si>
  <si>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</si>
  <si>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</si>
  <si>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</si>
  <si>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</si>
  <si>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</si>
  <si>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</si>
  <si>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</si>
  <si>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</si>
  <si>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</si>
  <si>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</si>
  <si>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</si>
  <si>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</si>
  <si>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</si>
  <si>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</si>
  <si>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</si>
  <si>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</si>
  <si>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</si>
  <si>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</si>
  <si>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</si>
  <si>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</si>
  <si>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</si>
  <si>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</si>
  <si>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</si>
  <si>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</si>
  <si>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</si>
  <si>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</si>
  <si>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</si>
  <si>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</si>
  <si>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</si>
  <si>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</si>
  <si>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</si>
  <si>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</si>
  <si>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</si>
  <si>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</si>
  <si>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</si>
  <si>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</si>
  <si>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</si>
  <si>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</si>
  <si>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</si>
  <si>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</si>
  <si>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</si>
  <si>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</si>
  <si>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</si>
  <si>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</si>
  <si>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</si>
  <si>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</si>
  <si>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</si>
  <si>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</si>
  <si>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</si>
  <si>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</si>
  <si>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</si>
  <si>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</si>
  <si>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</si>
  <si>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</si>
  <si>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</si>
  <si>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</si>
  <si>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</si>
  <si>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</si>
  <si>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</si>
  <si>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</si>
  <si>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</si>
  <si>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</si>
  <si>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</si>
  <si>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</si>
  <si>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</si>
  <si>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</si>
  <si>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</si>
  <si>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</si>
  <si>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</si>
  <si>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</si>
  <si>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</si>
  <si>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</si>
  <si>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</si>
  <si>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</si>
  <si>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</si>
  <si>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</si>
  <si>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</si>
  <si>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</si>
  <si>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</si>
  <si>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</si>
  <si>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</si>
  <si>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</si>
  <si>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</si>
  <si>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</si>
  <si>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</si>
  <si>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</si>
  <si>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</si>
  <si>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</si>
  <si>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</si>
  <si>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</si>
  <si>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</si>
  <si>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</si>
  <si>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</si>
  <si>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</si>
  <si>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</si>
  <si>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</si>
  <si>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</si>
  <si>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</si>
  <si>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</si>
  <si>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</si>
  <si>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</si>
  <si>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</si>
  <si>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</si>
  <si>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</si>
  <si>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</si>
  <si>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</si>
  <si>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</si>
  <si>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</si>
  <si>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</si>
  <si>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</si>
  <si>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</si>
  <si>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</si>
  <si>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</si>
  <si>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</si>
  <si>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</si>
  <si>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</si>
  <si>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</si>
  <si>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</si>
  <si>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</si>
  <si>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</si>
  <si>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</si>
  <si>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</si>
  <si>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</si>
  <si>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</si>
  <si>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</si>
  <si>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</si>
  <si>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</si>
  <si>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</si>
  <si>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</si>
  <si>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</si>
  <si>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</si>
  <si>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</si>
  <si>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</si>
  <si>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</si>
  <si>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</si>
  <si>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</si>
  <si>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</si>
  <si>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</si>
  <si>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</si>
  <si>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</si>
  <si>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</si>
  <si>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</si>
  <si>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</si>
  <si>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</si>
  <si>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</si>
  <si>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</si>
  <si>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</si>
  <si>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</si>
  <si>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</si>
  <si>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</si>
  <si>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</si>
  <si>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</si>
  <si>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</si>
  <si>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</si>
  <si>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</si>
  <si>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</si>
  <si>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</si>
  <si>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</si>
  <si>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</si>
  <si>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</si>
  <si>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</si>
  <si>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</si>
  <si>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</si>
  <si>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</si>
  <si>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</si>
  <si>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</si>
  <si>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</si>
  <si>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</si>
  <si>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</si>
  <si>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</si>
  <si>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</si>
  <si>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</si>
  <si>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</si>
  <si>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</si>
  <si>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</si>
  <si>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</si>
  <si>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</si>
  <si>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</si>
  <si>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</si>
  <si>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</si>
  <si>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</si>
  <si>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</si>
  <si>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</si>
  <si>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</si>
  <si>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</si>
  <si>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</si>
  <si>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</si>
  <si>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</si>
  <si>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</si>
  <si>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</si>
  <si>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</si>
  <si>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</si>
  <si>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</si>
  <si>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</si>
  <si>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</si>
  <si>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</si>
  <si>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</si>
  <si>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</si>
  <si>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</si>
  <si>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</si>
  <si>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</si>
  <si>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</si>
  <si>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</si>
  <si>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</si>
  <si>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</si>
  <si>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</si>
  <si>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</si>
  <si>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</si>
  <si>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</si>
  <si>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</si>
  <si>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</si>
  <si>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</si>
  <si>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</si>
  <si>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</si>
  <si>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</si>
  <si>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</si>
  <si>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</si>
  <si>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</si>
  <si>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</si>
  <si>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</si>
  <si>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</si>
  <si>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</si>
  <si>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</si>
  <si>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</si>
  <si>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</si>
  <si>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</si>
  <si>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</si>
  <si>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</si>
  <si>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</si>
  <si>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</si>
  <si>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</si>
  <si>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</si>
  <si>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</si>
  <si>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</si>
  <si>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</si>
  <si>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</si>
  <si>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</si>
  <si>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</si>
  <si>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</si>
  <si>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</si>
  <si>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</si>
  <si>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</si>
  <si>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</si>
  <si>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</si>
  <si>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</si>
  <si>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</si>
  <si>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</si>
  <si>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</si>
  <si>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</si>
  <si>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</si>
  <si>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</si>
  <si>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</si>
  <si>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</si>
  <si>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</si>
  <si>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</si>
  <si>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</si>
  <si>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</si>
  <si>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</si>
  <si>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</si>
  <si>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</si>
  <si>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</si>
  <si>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</si>
  <si>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</si>
  <si>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</si>
  <si>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</si>
  <si>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</si>
  <si>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</si>
  <si>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</si>
  <si>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</si>
  <si>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</si>
  <si>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</si>
  <si>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</si>
  <si>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</si>
  <si>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</si>
  <si>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</si>
  <si>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</si>
  <si>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</si>
  <si>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</si>
  <si>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</si>
  <si>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</si>
  <si>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</si>
  <si>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</si>
  <si>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</si>
  <si>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</si>
  <si>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</si>
  <si>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</si>
  <si>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</si>
  <si>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</si>
  <si>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</si>
  <si>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</si>
  <si>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</si>
  <si>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</si>
  <si>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</si>
  <si>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</si>
  <si>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</si>
  <si>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</si>
  <si>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</si>
  <si>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</si>
  <si>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</si>
  <si>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</si>
  <si>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</si>
  <si>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</si>
  <si>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</si>
  <si>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</si>
  <si>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</si>
  <si>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</si>
  <si>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</si>
  <si>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</si>
  <si>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</si>
  <si>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</si>
  <si>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</si>
  <si>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</si>
  <si>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</si>
  <si>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</si>
  <si>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</si>
  <si>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</si>
  <si>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</si>
  <si>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</si>
  <si>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</si>
  <si>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</si>
  <si>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</si>
  <si>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</si>
  <si>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</si>
  <si>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</si>
  <si>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</si>
  <si>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</si>
  <si>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</si>
  <si>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</si>
  <si>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</si>
  <si>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</si>
  <si>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</si>
  <si>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</si>
  <si>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</si>
  <si>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</si>
  <si>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</si>
  <si>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</si>
  <si>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</si>
  <si>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</si>
  <si>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</si>
  <si>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</si>
  <si>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</si>
  <si>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</si>
  <si>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</si>
  <si>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</si>
  <si>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</si>
  <si>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</si>
  <si>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</si>
  <si>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</si>
  <si>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</si>
  <si>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</si>
  <si>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</si>
  <si>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</si>
  <si>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</si>
  <si>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</si>
  <si>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</si>
  <si>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</si>
  <si>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</si>
  <si>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</si>
  <si>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</si>
  <si>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</si>
  <si>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</si>
  <si>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</si>
  <si>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</si>
  <si>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</si>
  <si>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</si>
  <si>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</si>
  <si>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</si>
  <si>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</si>
  <si>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</si>
  <si>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</si>
  <si>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</si>
  <si>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</si>
  <si>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</si>
  <si>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</si>
  <si>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</si>
  <si>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</si>
  <si>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</si>
  <si>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</si>
  <si>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</si>
  <si>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</si>
  <si>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</si>
  <si>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</si>
  <si>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</si>
  <si>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</si>
  <si>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</si>
  <si>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</si>
  <si>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</si>
  <si>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</si>
  <si>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</si>
  <si>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</si>
  <si>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</si>
  <si>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</si>
  <si>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</si>
  <si>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</si>
  <si>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</si>
  <si>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</si>
  <si>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</si>
  <si>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</si>
  <si>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</si>
  <si>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</si>
  <si>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</si>
  <si>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</si>
  <si>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</si>
  <si>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</si>
  <si>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</si>
  <si>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</si>
  <si>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</si>
  <si>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</si>
  <si>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</si>
  <si>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</si>
  <si>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</si>
  <si>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</si>
  <si>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</si>
  <si>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</si>
  <si>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</si>
  <si>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</si>
  <si>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</si>
  <si>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</si>
  <si>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</si>
  <si>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</si>
  <si>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</si>
  <si>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</si>
  <si>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</si>
  <si>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</si>
  <si>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</si>
  <si>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</si>
  <si>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</si>
  <si>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</si>
  <si>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</si>
  <si>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</si>
  <si>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</si>
  <si>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</si>
  <si>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</si>
  <si>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</si>
  <si>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</si>
  <si>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</si>
  <si>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</si>
  <si>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</si>
  <si>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</si>
  <si>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</si>
  <si>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</si>
  <si>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</si>
  <si>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</si>
  <si>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</si>
  <si>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</si>
  <si>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</si>
  <si>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</si>
  <si>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</si>
  <si>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</si>
  <si>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</si>
  <si>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</si>
  <si>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</si>
  <si>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</si>
  <si>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</si>
  <si>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</si>
  <si>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</si>
  <si>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</si>
  <si>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</si>
  <si>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</si>
  <si>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</si>
  <si>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</si>
  <si>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</si>
  <si>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</si>
  <si>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</si>
  <si>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</si>
  <si>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</si>
  <si>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</si>
  <si>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</si>
  <si>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</si>
  <si>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</si>
  <si>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</si>
  <si>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</si>
  <si>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</si>
  <si>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</si>
  <si>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</si>
  <si>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</si>
  <si>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</si>
  <si>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</si>
  <si>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</si>
  <si>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</si>
  <si>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</si>
  <si>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</si>
  <si>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</si>
  <si>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</si>
  <si>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</si>
  <si>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</si>
  <si>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</si>
  <si>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</si>
  <si>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</si>
  <si>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</si>
  <si>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</si>
  <si>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</si>
  <si>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</si>
  <si>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</si>
  <si>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</si>
  <si>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</si>
  <si>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</si>
  <si>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</si>
  <si>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</si>
  <si>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</si>
  <si>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</si>
  <si>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</si>
  <si>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</si>
  <si>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</si>
  <si>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</si>
  <si>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</si>
  <si>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</si>
  <si>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</si>
  <si>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</si>
  <si>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</si>
  <si>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</si>
  <si>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</si>
  <si>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</si>
  <si>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</si>
  <si>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</si>
  <si>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</si>
  <si>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</si>
  <si>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</si>
  <si>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</si>
  <si>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</si>
  <si>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</si>
  <si>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</si>
  <si>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</si>
  <si>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</si>
  <si>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</si>
  <si>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</si>
  <si>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</si>
  <si>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</si>
  <si>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</si>
  <si>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</si>
  <si>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</si>
  <si>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</si>
  <si>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</si>
  <si>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</si>
  <si>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</si>
  <si>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</si>
  <si>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</si>
  <si>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</si>
  <si>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</si>
  <si>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</si>
  <si>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</si>
  <si>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</si>
  <si>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</si>
  <si>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</si>
  <si>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</si>
  <si>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</si>
  <si>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</si>
  <si>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</si>
  <si>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</si>
  <si>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</si>
  <si>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</si>
  <si>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</si>
  <si>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</si>
  <si>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</si>
  <si>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</si>
  <si>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</si>
  <si>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</si>
  <si>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</si>
  <si>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</si>
  <si>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</si>
  <si>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</si>
  <si>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</si>
  <si>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</si>
  <si>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</si>
  <si>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</si>
  <si>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</si>
  <si>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</si>
  <si>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</si>
  <si>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</si>
  <si>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</si>
  <si>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</si>
  <si>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</si>
  <si>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</si>
  <si>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</si>
  <si>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</si>
  <si>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</si>
  <si>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</si>
  <si>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</si>
  <si>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</si>
  <si>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</si>
  <si>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</si>
  <si>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</si>
  <si>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</si>
  <si>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</si>
  <si>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</si>
  <si>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</si>
  <si>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</si>
  <si>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</si>
  <si>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</si>
  <si>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</si>
  <si>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</si>
  <si>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</si>
  <si>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</si>
  <si>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</si>
  <si>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</si>
  <si>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</si>
  <si>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</si>
  <si>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</si>
  <si>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</si>
  <si>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</si>
  <si>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</si>
  <si>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</si>
  <si>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</si>
  <si>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</si>
  <si>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</si>
  <si>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</si>
  <si>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</si>
  <si>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</si>
  <si>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</si>
  <si>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</si>
  <si>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</si>
  <si>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</si>
  <si>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</si>
  <si>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</si>
  <si>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</si>
  <si>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</si>
  <si>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</si>
  <si>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</si>
  <si>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</si>
  <si>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</si>
  <si>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</si>
  <si>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</si>
  <si>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</si>
  <si>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</si>
  <si>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</si>
  <si>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</si>
  <si>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</si>
  <si>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</si>
  <si>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</si>
  <si>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</si>
  <si>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</si>
  <si>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</si>
  <si>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</si>
  <si>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</si>
  <si>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</si>
  <si>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</si>
  <si>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</si>
  <si>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</si>
  <si>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</si>
  <si>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</si>
  <si>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</si>
  <si>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</si>
  <si>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</si>
  <si>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</si>
  <si>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</si>
  <si>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</si>
  <si>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</si>
  <si>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</si>
  <si>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</si>
  <si>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</si>
  <si>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</si>
  <si>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</si>
  <si>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</si>
  <si>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</si>
  <si>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</si>
  <si>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</si>
  <si>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</si>
  <si>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</si>
  <si>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</si>
  <si>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</si>
  <si>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</si>
  <si>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</si>
  <si>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</si>
  <si>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</si>
  <si>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</si>
  <si>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</si>
  <si>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</si>
  <si>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</si>
  <si>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</si>
  <si>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</si>
  <si>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</si>
  <si>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</si>
  <si>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</si>
  <si>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</si>
  <si>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</si>
  <si>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</si>
  <si>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</si>
  <si>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</si>
  <si>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</si>
  <si>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</si>
  <si>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</si>
  <si>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</si>
  <si>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</si>
  <si>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</si>
  <si>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</si>
  <si>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</si>
  <si>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</si>
  <si>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</si>
  <si>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</si>
  <si>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</si>
  <si>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</si>
  <si>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</si>
  <si>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</si>
  <si>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</si>
  <si>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</si>
  <si>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</si>
  <si>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</si>
  <si>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</si>
  <si>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</si>
  <si>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</si>
  <si>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</si>
  <si>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</si>
  <si>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</si>
  <si>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</si>
  <si>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</si>
  <si>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</si>
  <si>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</si>
  <si>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</si>
  <si>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</si>
  <si>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</si>
  <si>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</si>
  <si>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</si>
  <si>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</si>
  <si>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</si>
  <si>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</si>
  <si>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</si>
  <si>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</si>
  <si>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</si>
  <si>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</si>
  <si>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</si>
  <si>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</si>
  <si>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</si>
  <si>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</si>
  <si>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</si>
  <si>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</si>
  <si>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</si>
  <si>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</si>
  <si>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</si>
  <si>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</si>
  <si>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</si>
  <si>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</si>
  <si>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</si>
  <si>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</si>
  <si>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</si>
  <si>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</si>
  <si>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</si>
  <si>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</si>
  <si>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</si>
  <si>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</si>
  <si>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</si>
  <si>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</si>
  <si>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</si>
  <si>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</si>
  <si>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</si>
  <si>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</si>
  <si>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</si>
  <si>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</si>
  <si>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</si>
  <si>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</si>
  <si>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</si>
  <si>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</si>
  <si>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</si>
  <si>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</si>
  <si>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</si>
  <si>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</si>
  <si>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</si>
  <si>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</si>
  <si>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</si>
  <si>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</si>
  <si>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</si>
  <si>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</si>
  <si>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</si>
  <si>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</si>
  <si>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</si>
  <si>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</si>
  <si>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</si>
  <si>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</si>
  <si>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</si>
  <si>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</si>
  <si>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</si>
  <si>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</si>
  <si>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</si>
  <si>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</si>
  <si>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</si>
  <si>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</si>
  <si>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</si>
  <si>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</si>
  <si>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</si>
  <si>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</si>
  <si>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</si>
  <si>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</si>
  <si>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</si>
  <si>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</si>
  <si>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</si>
  <si>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</si>
  <si>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</si>
  <si>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</si>
  <si>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</si>
  <si>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</si>
  <si>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</si>
  <si>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</si>
  <si>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</si>
  <si>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</si>
  <si>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</si>
  <si>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</si>
  <si>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</si>
  <si>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</si>
  <si>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</si>
  <si>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</si>
  <si>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</si>
  <si>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</si>
  <si>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</si>
  <si>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</si>
  <si>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</si>
  <si>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</si>
  <si>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</si>
  <si>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</si>
  <si>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</si>
  <si>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</si>
  <si>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</si>
  <si>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</si>
  <si>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</si>
  <si>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</si>
  <si>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</si>
  <si>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</si>
  <si>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</si>
  <si>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</si>
  <si>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</si>
  <si>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</si>
  <si>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</si>
  <si>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</si>
  <si>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</si>
  <si>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</si>
  <si>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</si>
  <si>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</si>
  <si>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</si>
  <si>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</si>
  <si>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</si>
  <si>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</si>
  <si>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</si>
  <si>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</si>
  <si>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</si>
  <si>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</si>
  <si>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</si>
  <si>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</si>
  <si>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</si>
  <si>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</si>
  <si>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</si>
  <si>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</si>
  <si>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</si>
  <si>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</si>
  <si>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</si>
  <si>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</si>
  <si>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</si>
  <si>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</si>
  <si>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</si>
  <si>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</si>
  <si>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</si>
  <si>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</si>
  <si>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</si>
  <si>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</si>
  <si>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</si>
  <si>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</si>
  <si>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</si>
  <si>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</si>
  <si>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</si>
  <si>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</si>
  <si>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</si>
  <si>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</si>
  <si>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</si>
  <si>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</si>
  <si>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</si>
  <si>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</si>
  <si>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</si>
  <si>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</si>
  <si>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</si>
  <si>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</si>
  <si>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</si>
  <si>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</si>
  <si>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</si>
  <si>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</si>
  <si>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</si>
  <si>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</si>
  <si>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</si>
  <si>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</si>
  <si>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</si>
  <si>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</si>
  <si>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</si>
  <si>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</si>
  <si>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</si>
  <si>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</si>
  <si>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</si>
  <si>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</si>
  <si>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</si>
  <si>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</si>
  <si>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</si>
  <si>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</si>
  <si>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</si>
  <si>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</si>
  <si>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</si>
  <si>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</si>
  <si>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</si>
  <si>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</si>
  <si>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</si>
  <si>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</si>
  <si>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</si>
  <si>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</si>
  <si>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</si>
  <si>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</si>
  <si>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</si>
  <si>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</si>
  <si>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</si>
  <si>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</si>
  <si>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</si>
  <si>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</si>
  <si>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</si>
  <si>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</si>
  <si>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</si>
  <si>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</si>
  <si>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</si>
  <si>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</si>
  <si>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</si>
  <si>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</si>
  <si>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</si>
  <si>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</si>
  <si>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</si>
  <si>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</si>
  <si>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</si>
  <si>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</si>
  <si>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</si>
  <si>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</si>
  <si>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</si>
  <si>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</si>
  <si>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</si>
  <si>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</si>
  <si>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</si>
  <si>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</si>
  <si>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</si>
  <si>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</si>
  <si>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</si>
  <si>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</si>
  <si>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</si>
  <si>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</si>
  <si>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</si>
  <si>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</si>
  <si>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</si>
  <si>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</si>
  <si>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</si>
  <si>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</si>
  <si>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</si>
  <si>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</si>
  <si>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</si>
  <si>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</si>
  <si>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</si>
  <si>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</si>
  <si>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</si>
  <si>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</si>
  <si>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</si>
  <si>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</si>
  <si>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</si>
  <si>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</si>
  <si>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</si>
  <si>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</si>
  <si>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</si>
  <si>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</si>
  <si>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</si>
  <si>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</si>
  <si>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</si>
  <si>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</si>
  <si>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</si>
  <si>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</si>
  <si>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</si>
  <si>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</si>
  <si>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</si>
  <si>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</si>
  <si>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</si>
  <si>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</si>
  <si>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</si>
  <si>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</si>
  <si>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</si>
  <si>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</si>
  <si>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</si>
  <si>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</si>
  <si>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</si>
  <si>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</si>
  <si>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</si>
  <si>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</si>
  <si>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</si>
  <si>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</si>
  <si>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</si>
  <si>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</si>
  <si>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</si>
  <si>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</si>
  <si>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</si>
  <si>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</si>
  <si>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</si>
  <si>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</si>
  <si>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</si>
  <si>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</si>
  <si>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</si>
  <si>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</si>
  <si>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</si>
  <si>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</si>
  <si>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</si>
  <si>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</si>
  <si>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</si>
  <si>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</si>
  <si>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</si>
  <si>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</si>
  <si>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</si>
  <si>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</si>
  <si>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</si>
  <si>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</si>
  <si>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</si>
  <si>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</si>
  <si>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</si>
  <si>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</si>
  <si>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</si>
  <si>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</si>
  <si>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</si>
  <si>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</si>
  <si>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</si>
  <si>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</si>
  <si>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</si>
  <si>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</si>
  <si>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</si>
  <si>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</si>
  <si>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</si>
  <si>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</si>
  <si>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</si>
  <si>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</si>
  <si>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</si>
  <si>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</si>
  <si>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</si>
  <si>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</si>
  <si>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</si>
  <si>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</si>
  <si>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</si>
  <si>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</si>
  <si>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</si>
  <si>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</si>
  <si>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</si>
  <si>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</si>
  <si>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</si>
  <si>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</si>
  <si>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</si>
  <si>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</si>
  <si>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</si>
  <si>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</si>
  <si>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</si>
  <si>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</si>
  <si>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</si>
  <si>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</si>
  <si>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</si>
  <si>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</si>
  <si>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</si>
  <si>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</si>
  <si>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</si>
  <si>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</si>
  <si>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</si>
  <si>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</si>
  <si>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</si>
  <si>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</si>
  <si>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</si>
  <si>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</si>
  <si>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</si>
  <si>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</si>
  <si>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</si>
  <si>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</si>
  <si>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</si>
  <si>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</si>
  <si>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</si>
  <si>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</si>
  <si>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</si>
  <si>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</si>
  <si>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</si>
  <si>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</si>
  <si>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</si>
  <si>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</si>
  <si>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</si>
  <si>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</si>
  <si>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</si>
  <si>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</si>
  <si>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</si>
  <si>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</si>
  <si>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</si>
  <si>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</si>
  <si>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</si>
  <si>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</si>
  <si>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</si>
  <si>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</si>
  <si>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</si>
  <si>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</si>
  <si>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</si>
  <si>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</si>
  <si>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</si>
  <si>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</si>
  <si>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</si>
  <si>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</si>
  <si>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</si>
  <si>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</si>
  <si>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</si>
  <si>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</si>
  <si>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</si>
  <si>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</si>
  <si>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</si>
  <si>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</si>
  <si>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</si>
  <si>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</si>
  <si>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</si>
  <si>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</si>
  <si>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</si>
  <si>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</si>
  <si>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</si>
  <si>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</si>
  <si>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</si>
  <si>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</si>
  <si>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</si>
  <si>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</si>
  <si>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</si>
  <si>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</si>
  <si>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</si>
  <si>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</si>
  <si>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</si>
  <si>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</si>
  <si>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</si>
  <si>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</si>
  <si>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</si>
  <si>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</si>
  <si>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</si>
  <si>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</si>
  <si>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</si>
  <si>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</si>
  <si>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</si>
  <si>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</si>
  <si>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</si>
  <si>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</si>
  <si>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</si>
  <si>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</si>
  <si>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</si>
  <si>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</si>
  <si>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</si>
  <si>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</si>
  <si>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</si>
  <si>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</si>
  <si>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</si>
  <si>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</si>
  <si>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</si>
  <si>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</si>
  <si>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</si>
  <si>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</si>
  <si>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</si>
  <si>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</si>
  <si>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</si>
  <si>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</si>
  <si>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</si>
  <si>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</si>
  <si>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</si>
  <si>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</si>
  <si>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</si>
  <si>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</si>
  <si>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</si>
  <si>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</si>
  <si>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</si>
  <si>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</si>
  <si>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</si>
  <si>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</si>
  <si>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</si>
  <si>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</si>
  <si>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</si>
  <si>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</si>
  <si>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</si>
  <si>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</si>
  <si>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</si>
  <si>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</si>
  <si>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</si>
  <si>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</si>
  <si>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</si>
  <si>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</si>
  <si>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</si>
  <si>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</si>
  <si>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</si>
  <si>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</si>
  <si>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</si>
  <si>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</si>
  <si>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</si>
  <si>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</si>
  <si>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</si>
  <si>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</si>
  <si>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</si>
  <si>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</si>
  <si>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</si>
  <si>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</si>
  <si>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</si>
  <si>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</si>
  <si>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</si>
  <si>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</si>
  <si>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</si>
  <si>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</si>
  <si>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</si>
  <si>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</si>
  <si>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</si>
  <si>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</si>
  <si>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</si>
  <si>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</si>
  <si>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</si>
  <si>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</si>
  <si>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</si>
  <si>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</si>
  <si>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</si>
  <si>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</si>
  <si>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</si>
  <si>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</si>
  <si>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</si>
  <si>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</si>
  <si>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</si>
  <si>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</si>
  <si>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</si>
  <si>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</si>
  <si>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</si>
  <si>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</si>
  <si>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</si>
  <si>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</si>
  <si>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</si>
  <si>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</si>
  <si>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</si>
  <si>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</si>
  <si>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</si>
  <si>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</si>
  <si>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</si>
  <si>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</si>
  <si>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</si>
  <si>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</si>
  <si>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</si>
  <si>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</si>
  <si>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</si>
  <si>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</si>
  <si>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</si>
  <si>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</si>
  <si>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</si>
  <si>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</si>
  <si>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</si>
  <si>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</si>
  <si>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</si>
  <si>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</si>
  <si>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</si>
  <si>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</si>
  <si>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</si>
  <si>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</si>
  <si>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</si>
  <si>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</si>
  <si>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</si>
  <si>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</si>
  <si>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</si>
  <si>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</si>
  <si>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</si>
  <si>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</si>
  <si>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</si>
  <si>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</si>
  <si>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</si>
  <si>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</si>
  <si>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</si>
  <si>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</si>
  <si>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</si>
  <si>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</si>
  <si>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</si>
  <si>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</si>
  <si>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</si>
  <si>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</si>
  <si>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</si>
  <si>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</si>
  <si>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</si>
  <si>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</si>
  <si>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</si>
  <si>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</si>
  <si>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</si>
  <si>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</si>
  <si>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</si>
  <si>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</si>
  <si>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</si>
  <si>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</si>
  <si>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</si>
  <si>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</si>
  <si>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</si>
  <si>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</si>
  <si>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</si>
  <si>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</si>
  <si>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</si>
  <si>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</si>
  <si>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</si>
  <si>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</si>
  <si>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</si>
  <si>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</si>
  <si>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</si>
  <si>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</si>
  <si>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</si>
  <si>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</si>
  <si>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</si>
  <si>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</si>
  <si>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</si>
  <si>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</si>
  <si>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</si>
  <si>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</si>
  <si>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</si>
  <si>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</si>
  <si>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</si>
  <si>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</si>
  <si>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</si>
  <si>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</si>
  <si>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</si>
  <si>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</si>
  <si>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</si>
  <si>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</si>
  <si>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</si>
  <si>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</si>
  <si>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</si>
  <si>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</si>
  <si>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</si>
  <si>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</si>
  <si>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</si>
  <si>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</si>
  <si>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</si>
  <si>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</si>
  <si>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</si>
  <si>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</si>
  <si>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</si>
  <si>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</si>
  <si>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</si>
  <si>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</si>
  <si>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</si>
  <si>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</si>
  <si>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</si>
  <si>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</si>
  <si>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</si>
  <si>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</si>
  <si>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</si>
  <si>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</si>
  <si>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</si>
  <si>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</si>
  <si>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</si>
  <si>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</si>
  <si>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</si>
  <si>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</si>
  <si>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</si>
  <si>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</si>
  <si>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</si>
  <si>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</si>
  <si>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</si>
  <si>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</si>
  <si>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</si>
  <si>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</si>
  <si>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</si>
  <si>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</si>
  <si>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</si>
  <si>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</si>
  <si>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</si>
  <si>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</si>
  <si>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</si>
  <si>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</si>
  <si>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</si>
  <si>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</si>
  <si>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</si>
  <si>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</si>
  <si>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</si>
  <si>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</si>
  <si>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</si>
  <si>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</si>
  <si>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</si>
  <si>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</si>
  <si>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</si>
  <si>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</si>
  <si>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</si>
  <si>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</si>
  <si>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</si>
  <si>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</si>
  <si>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</si>
  <si>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</si>
  <si>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</si>
  <si>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</si>
  <si>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</si>
  <si>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</si>
  <si>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</si>
  <si>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</si>
  <si>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</si>
  <si>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</si>
  <si>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</si>
  <si>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</si>
  <si>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</si>
  <si>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</si>
  <si>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</si>
  <si>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</si>
  <si>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</si>
  <si>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</si>
  <si>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</si>
  <si>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</si>
  <si>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</si>
  <si>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</si>
  <si>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</si>
  <si>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</si>
  <si>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</si>
  <si>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</si>
  <si>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</si>
  <si>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</si>
  <si>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</si>
  <si>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</si>
  <si>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</si>
  <si>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</si>
  <si>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</si>
  <si>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</si>
  <si>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</si>
  <si>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</si>
  <si>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</si>
  <si>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</si>
  <si>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</si>
  <si>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</si>
  <si>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</si>
  <si>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</si>
  <si>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</si>
  <si>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</si>
  <si>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</si>
  <si>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</si>
  <si>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</si>
  <si>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</si>
  <si>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</si>
  <si>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</si>
  <si>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</si>
  <si>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</si>
  <si>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</si>
  <si>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</si>
  <si>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</si>
  <si>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</si>
  <si>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</si>
  <si>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</si>
  <si>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</si>
  <si>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</si>
  <si>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</si>
  <si>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</si>
  <si>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</si>
  <si>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</si>
  <si>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</si>
  <si>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</si>
  <si>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</si>
  <si>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</si>
  <si>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</si>
  <si>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</si>
  <si>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</si>
  <si>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</si>
  <si>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</si>
  <si>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</si>
  <si>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</si>
  <si>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</si>
  <si>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</si>
  <si>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</si>
  <si>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</si>
  <si>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</si>
  <si>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</si>
  <si>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</si>
  <si>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</si>
  <si>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</si>
  <si>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</si>
  <si>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</si>
  <si>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</si>
  <si>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</si>
  <si>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</si>
  <si>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</si>
  <si>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</si>
  <si>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</si>
  <si>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</si>
  <si>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</si>
  <si>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</si>
  <si>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</si>
  <si>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</si>
  <si>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</si>
  <si>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</si>
  <si>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</si>
  <si>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</si>
  <si>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</si>
  <si>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</si>
  <si>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</si>
  <si>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</si>
  <si>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</si>
  <si>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</si>
  <si>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</si>
  <si>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</si>
  <si>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</si>
  <si>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</si>
  <si>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</si>
  <si>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</si>
  <si>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</si>
  <si>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</si>
  <si>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</si>
  <si>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</si>
  <si>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</si>
  <si>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</si>
  <si>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</si>
  <si>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</si>
  <si>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</si>
  <si>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</si>
  <si>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</si>
  <si>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</si>
  <si>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</si>
  <si>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</si>
  <si>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</si>
  <si>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</si>
  <si>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</si>
  <si>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</si>
  <si>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</si>
  <si>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</si>
  <si>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</si>
  <si>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</si>
  <si>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</si>
  <si>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</si>
  <si>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</si>
  <si>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</si>
  <si>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</si>
  <si>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</si>
  <si>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</si>
  <si>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</si>
  <si>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</si>
  <si>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</si>
  <si>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</si>
  <si>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</si>
  <si>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</si>
  <si>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</si>
  <si>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</si>
  <si>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</si>
  <si>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</si>
  <si>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</si>
  <si>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</si>
  <si>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</si>
  <si>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</si>
  <si>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</si>
  <si>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</si>
  <si>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</si>
  <si>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</si>
  <si>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</si>
  <si>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</si>
  <si>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</si>
  <si>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</si>
  <si>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</si>
  <si>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</si>
  <si>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</si>
  <si>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</si>
  <si>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</si>
  <si>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</si>
  <si>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</si>
  <si>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</si>
  <si>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</si>
  <si>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</si>
  <si>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</si>
  <si>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</si>
  <si>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</si>
  <si>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</si>
  <si>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</si>
  <si>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</si>
  <si>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</si>
  <si>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</si>
  <si>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</si>
  <si>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</si>
  <si>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</si>
  <si>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</si>
  <si>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</si>
  <si>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</si>
  <si>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</si>
  <si>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</si>
  <si>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</si>
  <si>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</si>
  <si>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</si>
  <si>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</si>
  <si>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</si>
  <si>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</si>
  <si>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</si>
  <si>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</si>
  <si>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</si>
  <si>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</si>
  <si>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</si>
  <si>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</si>
  <si>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</si>
  <si>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</si>
  <si>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</si>
  <si>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</si>
  <si>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</si>
  <si>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</si>
  <si>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</si>
  <si>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</si>
  <si>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</si>
  <si>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</si>
  <si>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</si>
  <si>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</si>
  <si>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</si>
  <si>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</si>
  <si>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</si>
  <si>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</si>
  <si>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</si>
  <si>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</si>
  <si>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</si>
  <si>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</si>
  <si>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</si>
  <si>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</si>
  <si>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</si>
  <si>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</si>
  <si>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</si>
  <si>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</si>
  <si>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</si>
  <si>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</si>
  <si>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</si>
  <si>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</si>
  <si>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</si>
  <si>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</si>
  <si>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</si>
  <si>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</si>
  <si>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</si>
  <si>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</si>
  <si>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</si>
  <si>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</si>
  <si>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</si>
  <si>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</si>
  <si>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</si>
  <si>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</si>
  <si>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</si>
  <si>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</si>
  <si>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</si>
  <si>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</si>
  <si>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</si>
  <si>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</si>
  <si>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</si>
  <si>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</si>
  <si>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</si>
  <si>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</si>
  <si>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</si>
  <si>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</si>
  <si>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</si>
  <si>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</si>
  <si>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</si>
  <si>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</si>
  <si>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</si>
  <si>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</si>
  <si>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</si>
  <si>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</si>
  <si>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</si>
  <si>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</si>
  <si>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</si>
  <si>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</si>
  <si>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</si>
  <si>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</si>
  <si>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</si>
  <si>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</si>
  <si>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</si>
  <si>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</si>
  <si>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</si>
  <si>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</si>
  <si>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</si>
  <si>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</si>
  <si>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</si>
  <si>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</si>
  <si>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</si>
  <si>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</si>
  <si>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</si>
  <si>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</si>
  <si>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</si>
  <si>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</si>
  <si>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</si>
  <si>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</si>
  <si>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</si>
  <si>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</si>
  <si>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</si>
  <si>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</si>
  <si>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</si>
  <si>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</si>
  <si>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</si>
  <si>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</si>
  <si>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</si>
  <si>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</si>
  <si>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</si>
  <si>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</si>
  <si>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</si>
  <si>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</si>
  <si>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</si>
  <si>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</si>
  <si>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</si>
  <si>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</si>
  <si>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</si>
  <si>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</si>
  <si>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</si>
  <si>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</si>
  <si>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</si>
  <si>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</si>
  <si>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</si>
  <si>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</si>
  <si>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</si>
  <si>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</si>
  <si>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</si>
  <si>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</si>
  <si>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</si>
  <si>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</si>
  <si>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</si>
  <si>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</si>
  <si>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</si>
  <si>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</si>
  <si>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</si>
  <si>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</si>
  <si>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</si>
  <si>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</si>
  <si>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</si>
  <si>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</si>
  <si>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</si>
  <si>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</si>
  <si>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</si>
  <si>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</si>
  <si>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</si>
  <si>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</si>
  <si>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</si>
  <si>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</si>
  <si>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</si>
  <si>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</si>
  <si>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</si>
  <si>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</si>
  <si>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</si>
  <si>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</si>
  <si>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</si>
  <si>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</si>
  <si>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</si>
  <si>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</si>
  <si>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</si>
  <si>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</si>
  <si>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</si>
  <si>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</si>
  <si>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</si>
  <si>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</si>
  <si>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</si>
  <si>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</si>
  <si>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</si>
  <si>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</si>
  <si>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</si>
  <si>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</si>
  <si>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</si>
  <si>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</si>
  <si>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</si>
  <si>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</si>
  <si>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</si>
  <si>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</si>
  <si>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</si>
  <si>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</si>
  <si>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</si>
  <si>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</si>
  <si>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</si>
  <si>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</si>
  <si>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</si>
  <si>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</si>
  <si>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</si>
  <si>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</si>
  <si>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</si>
  <si>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</si>
  <si>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</si>
  <si>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</si>
  <si>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</si>
  <si>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</si>
  <si>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</si>
  <si>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</si>
  <si>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</si>
  <si>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</si>
  <si>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</si>
  <si>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</si>
  <si>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</si>
  <si>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</si>
  <si>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</si>
  <si>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</si>
  <si>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</si>
  <si>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</si>
  <si>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</si>
  <si>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</si>
  <si>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</si>
  <si>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</si>
  <si>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</si>
  <si>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</si>
  <si>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</si>
  <si>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</si>
  <si>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</si>
  <si>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</si>
  <si>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</si>
  <si>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</si>
  <si>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</si>
  <si>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</si>
  <si>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</si>
  <si>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</si>
  <si>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</si>
  <si>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</si>
  <si>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</si>
  <si>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</si>
  <si>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</si>
  <si>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</si>
  <si>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</si>
  <si>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</si>
  <si>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</si>
  <si>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</si>
  <si>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</si>
  <si>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</si>
  <si>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</si>
  <si>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</si>
  <si>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</si>
  <si>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</si>
  <si>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</si>
  <si>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</si>
  <si>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</si>
  <si>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</si>
  <si>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</si>
  <si>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</si>
  <si>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</si>
  <si>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</si>
  <si>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</si>
  <si>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</si>
  <si>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</si>
  <si>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</si>
  <si>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</si>
  <si>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</si>
  <si>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</si>
  <si>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</si>
  <si>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</si>
  <si>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</si>
  <si>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</si>
  <si>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</si>
  <si>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</si>
  <si>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</si>
  <si>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</si>
  <si>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</si>
  <si>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</si>
  <si>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</si>
  <si>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</si>
  <si>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</si>
  <si>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</si>
  <si>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</si>
  <si>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</si>
  <si>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</si>
  <si>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</si>
  <si>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</si>
  <si>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</si>
  <si>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</si>
  <si>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</si>
  <si>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</si>
  <si>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</si>
  <si>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</si>
  <si>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</si>
  <si>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</si>
  <si>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</si>
  <si>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</si>
  <si>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</si>
  <si>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</si>
  <si>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</si>
  <si>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</si>
  <si>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</si>
  <si>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</si>
  <si>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</si>
  <si>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</si>
  <si>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</si>
  <si>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</si>
  <si>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</si>
  <si>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</si>
  <si>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</si>
  <si>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</si>
  <si>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</si>
  <si>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</si>
  <si>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</si>
  <si>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</si>
  <si>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</si>
  <si>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</si>
  <si>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</si>
  <si>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</si>
  <si>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</si>
  <si>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</si>
  <si>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</si>
  <si>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</si>
  <si>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</si>
  <si>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</si>
  <si>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</si>
  <si>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</si>
  <si>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</si>
  <si>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</si>
  <si>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</si>
  <si>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</si>
  <si>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</si>
  <si>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</si>
  <si>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</si>
  <si>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</si>
  <si>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</si>
  <si>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</si>
  <si>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</si>
  <si>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</si>
  <si>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</si>
  <si>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</si>
  <si>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</si>
  <si>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</si>
  <si>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</si>
  <si>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</si>
  <si>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</si>
  <si>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</si>
  <si>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</si>
  <si>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</si>
  <si>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</si>
  <si>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</si>
  <si>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</si>
  <si>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</si>
  <si>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</si>
  <si>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</si>
  <si>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</si>
  <si>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</si>
  <si>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</si>
  <si>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</si>
  <si>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</si>
  <si>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</si>
  <si>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</si>
  <si>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</si>
  <si>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</si>
  <si>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</si>
  <si>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</si>
  <si>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</si>
  <si>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</si>
  <si>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</si>
  <si>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</si>
  <si>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</si>
  <si>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</si>
  <si>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</si>
  <si>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</si>
  <si>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</si>
  <si>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</si>
  <si>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</si>
  <si>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</si>
  <si>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</si>
  <si>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</si>
  <si>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</si>
  <si>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</si>
  <si>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</si>
  <si>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</si>
  <si>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</si>
  <si>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</si>
  <si>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</si>
  <si>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</si>
  <si>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</si>
  <si>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</si>
  <si>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</si>
  <si>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</si>
  <si>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</si>
  <si>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</si>
  <si>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</si>
  <si>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</si>
  <si>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</si>
  <si>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</si>
  <si>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</si>
  <si>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</si>
  <si>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</si>
  <si>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</si>
  <si>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</si>
  <si>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</si>
  <si>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</si>
  <si>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</si>
  <si>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</si>
  <si>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</si>
  <si>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</si>
  <si>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</si>
  <si>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</si>
  <si>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</si>
  <si>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</si>
  <si>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</si>
  <si>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</si>
  <si>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</si>
  <si>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</si>
  <si>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</si>
  <si>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</si>
  <si>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</si>
  <si>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</si>
  <si>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</si>
  <si>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</si>
  <si>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</si>
  <si>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</si>
  <si>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</si>
  <si>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</si>
  <si>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</si>
  <si>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</si>
  <si>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</si>
  <si>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</si>
  <si>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</si>
  <si>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</si>
  <si>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</si>
  <si>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</si>
  <si>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</si>
  <si>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</si>
  <si>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</si>
  <si>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</si>
  <si>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</si>
  <si>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</si>
  <si>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</si>
  <si>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</si>
  <si>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</si>
  <si>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</si>
  <si>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</si>
  <si>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</si>
  <si>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</si>
  <si>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</si>
  <si>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</si>
  <si>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</si>
  <si>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</si>
  <si>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</si>
  <si>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</si>
  <si>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</si>
  <si>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</si>
  <si>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</si>
  <si>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</si>
  <si>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</si>
  <si>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</si>
  <si>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</si>
  <si>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</si>
  <si>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</si>
  <si>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</si>
  <si>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</si>
  <si>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</si>
  <si>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</si>
  <si>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</si>
  <si>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</si>
  <si>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</si>
  <si>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</si>
  <si>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</si>
  <si>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</si>
  <si>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</si>
  <si>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</si>
  <si>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</si>
  <si>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</si>
  <si>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</si>
  <si>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</si>
  <si>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</si>
  <si>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</si>
  <si>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</si>
  <si>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</si>
  <si>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</si>
  <si>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</si>
  <si>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</si>
  <si>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</si>
  <si>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</si>
  <si>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</si>
  <si>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</si>
  <si>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</si>
  <si>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</si>
  <si>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</si>
  <si>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</si>
  <si>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</si>
  <si>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</si>
  <si>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</si>
  <si>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</si>
  <si>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</si>
  <si>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</si>
  <si>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</si>
  <si>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</si>
  <si>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</si>
  <si>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</si>
  <si>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</si>
  <si>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</si>
  <si>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</si>
  <si>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</si>
  <si>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</si>
  <si>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</si>
  <si>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</si>
  <si>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</si>
  <si>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</si>
  <si>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</si>
  <si>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</si>
  <si>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</si>
  <si>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</si>
  <si>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</si>
  <si>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</si>
  <si>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</si>
  <si>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</si>
  <si>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</si>
  <si>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</si>
  <si>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</si>
  <si>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</si>
  <si>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</si>
  <si>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</si>
  <si>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</si>
  <si>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</si>
  <si>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</si>
  <si>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</si>
  <si>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</si>
  <si>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</si>
  <si>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</si>
  <si>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</si>
  <si>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</si>
  <si>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</si>
  <si>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</si>
  <si>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</si>
  <si>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</si>
  <si>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</si>
  <si>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</si>
  <si>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</si>
  <si>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</si>
  <si>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</si>
  <si>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</si>
  <si>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</si>
  <si>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</si>
  <si>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</si>
  <si>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</si>
  <si>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</si>
  <si>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</si>
  <si>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</si>
  <si>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</si>
  <si>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</si>
  <si>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</si>
  <si>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</si>
  <si>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</si>
  <si>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</si>
  <si>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</si>
  <si>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</si>
  <si>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</si>
  <si>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</si>
  <si>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</si>
  <si>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</si>
  <si>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</si>
  <si>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</si>
  <si>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</si>
  <si>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</si>
  <si>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</si>
  <si>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</si>
  <si>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</si>
  <si>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</si>
  <si>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</si>
  <si>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</si>
  <si>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</si>
  <si>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</si>
  <si>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</si>
  <si>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</si>
  <si>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</si>
  <si>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</si>
  <si>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</si>
  <si>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</si>
  <si>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</si>
  <si>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</si>
  <si>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</si>
  <si>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</si>
  <si>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</si>
  <si>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</si>
  <si>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</si>
  <si>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</si>
  <si>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</si>
  <si>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</si>
  <si>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</si>
  <si>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</si>
  <si>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</si>
  <si>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</si>
  <si>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</si>
  <si>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</si>
  <si>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</si>
  <si>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</si>
  <si>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</si>
  <si>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</si>
  <si>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</si>
  <si>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</si>
  <si>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</si>
  <si>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</si>
  <si>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</si>
  <si>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</si>
  <si>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</si>
  <si>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</si>
  <si>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</si>
  <si>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</si>
  <si>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</si>
  <si>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</si>
  <si>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</si>
  <si>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</si>
  <si>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</si>
  <si>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</si>
  <si>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</si>
  <si>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</si>
  <si>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</si>
  <si>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</si>
  <si>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</si>
  <si>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</si>
  <si>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</si>
  <si>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</si>
  <si>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</si>
  <si>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</si>
  <si>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</si>
  <si>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</si>
  <si>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</si>
  <si>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</si>
  <si>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</si>
  <si>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</si>
  <si>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</si>
  <si>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</si>
  <si>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</si>
  <si>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</si>
  <si>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</si>
  <si>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</si>
  <si>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</si>
  <si>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</si>
  <si>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</si>
  <si>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</si>
  <si>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</si>
  <si>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</si>
  <si>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</si>
  <si>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</si>
  <si>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</si>
  <si>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</si>
  <si>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</si>
  <si>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</si>
  <si>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</si>
  <si>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</si>
  <si>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</si>
  <si>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</si>
  <si>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</si>
  <si>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</si>
  <si>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</si>
  <si>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</si>
  <si>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</si>
  <si>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</si>
  <si>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</si>
  <si>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</si>
  <si>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</si>
  <si>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</si>
  <si>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</si>
  <si>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</si>
  <si>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</si>
  <si>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</si>
  <si>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</si>
  <si>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</si>
  <si>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</si>
  <si>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</si>
  <si>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</si>
  <si>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</si>
  <si>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</si>
  <si>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</si>
  <si>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</si>
  <si>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</si>
  <si>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</si>
  <si>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</si>
  <si>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</si>
  <si>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</si>
  <si>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</si>
  <si>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</si>
  <si>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</si>
  <si>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</si>
  <si>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</si>
  <si>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</si>
  <si>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</si>
  <si>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</si>
  <si>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</si>
  <si>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</si>
  <si>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</si>
  <si>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</si>
  <si>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</si>
  <si>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</si>
  <si>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</si>
  <si>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</si>
  <si>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</si>
  <si>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</si>
  <si>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</si>
  <si>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</si>
  <si>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</si>
  <si>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</si>
  <si>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</si>
  <si>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</si>
  <si>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</si>
  <si>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</si>
  <si>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</si>
  <si>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</si>
  <si>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</si>
  <si>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</si>
  <si>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</si>
  <si>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</si>
  <si>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</si>
  <si>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</si>
  <si>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</si>
  <si>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</si>
  <si>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</si>
  <si>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</si>
  <si>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</si>
  <si>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</si>
  <si>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</si>
  <si>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</si>
  <si>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</si>
  <si>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</si>
  <si>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</si>
  <si>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</si>
  <si>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</si>
  <si>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</si>
  <si>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</si>
  <si>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</si>
  <si>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</si>
  <si>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</si>
  <si>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</si>
  <si>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</si>
  <si>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</si>
  <si>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</si>
  <si>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</si>
  <si>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</si>
  <si>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</si>
  <si>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</si>
  <si>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</si>
  <si>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</si>
  <si>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</si>
  <si>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</si>
  <si>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</si>
  <si>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</si>
  <si>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</si>
  <si>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</si>
  <si>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</si>
  <si>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</si>
  <si>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</si>
  <si>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</si>
  <si>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</si>
  <si>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</si>
  <si>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</si>
  <si>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</si>
  <si>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</si>
  <si>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</si>
  <si>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</si>
  <si>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</si>
  <si>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</si>
  <si>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</si>
  <si>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</si>
  <si>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</si>
  <si>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</si>
  <si>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</si>
  <si>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</si>
  <si>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</si>
  <si>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</si>
  <si>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</si>
  <si>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</si>
  <si>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</si>
  <si>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</si>
  <si>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</si>
  <si>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</si>
  <si>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</si>
  <si>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</si>
  <si>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</si>
  <si>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</si>
  <si>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</si>
  <si>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</si>
  <si>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</si>
  <si>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</si>
  <si>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</si>
  <si>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</si>
  <si>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</si>
  <si>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</si>
  <si>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</si>
  <si>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</si>
  <si>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</si>
  <si>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</si>
  <si>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</si>
  <si>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</si>
  <si>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</si>
  <si>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</si>
  <si>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</si>
  <si>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</si>
  <si>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</si>
  <si>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</si>
  <si>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</si>
  <si>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</si>
  <si>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</si>
  <si>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</si>
  <si>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</si>
  <si>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</si>
  <si>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</si>
  <si>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</si>
  <si>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</si>
  <si>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</si>
  <si>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</si>
  <si>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</si>
  <si>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</si>
  <si>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</si>
  <si>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</si>
  <si>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</si>
  <si>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</si>
  <si>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</si>
  <si>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</si>
  <si>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</si>
  <si>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</si>
  <si>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</si>
  <si>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</si>
  <si>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</si>
  <si>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</si>
  <si>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</si>
  <si>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</si>
  <si>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</si>
  <si>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</si>
  <si>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</si>
  <si>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</si>
  <si>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</si>
  <si>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</si>
  <si>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</si>
  <si>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</si>
  <si>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</si>
  <si>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</si>
  <si>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</si>
  <si>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</si>
  <si>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</si>
  <si>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</si>
  <si>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</si>
  <si>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</si>
  <si>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</si>
  <si>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</si>
  <si>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</si>
  <si>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</si>
  <si>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</si>
  <si>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</si>
  <si>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</si>
  <si>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</si>
  <si>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</si>
  <si>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</si>
  <si>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</si>
  <si>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</si>
  <si>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</si>
  <si>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</si>
  <si>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</si>
  <si>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</si>
  <si>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</si>
  <si>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</si>
  <si>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</si>
  <si>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</si>
  <si>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</si>
  <si>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</si>
  <si>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</si>
  <si>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</si>
  <si>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</si>
  <si>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</si>
  <si>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</si>
  <si>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</si>
  <si>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</si>
  <si>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</si>
  <si>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</si>
  <si>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</si>
  <si>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</si>
  <si>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</si>
  <si>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</si>
  <si>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</si>
  <si>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</si>
  <si>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</si>
  <si>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</si>
  <si>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</si>
  <si>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</si>
  <si>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</si>
  <si>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</si>
  <si>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</si>
  <si>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</si>
  <si>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</si>
  <si>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</si>
  <si>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</si>
  <si>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</si>
  <si>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</si>
  <si>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</si>
  <si>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</si>
  <si>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</si>
  <si>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</si>
  <si>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</si>
  <si>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</si>
  <si>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</si>
  <si>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</si>
  <si>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</si>
  <si>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</si>
  <si>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</si>
  <si>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</si>
  <si>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</si>
  <si>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</si>
  <si>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</si>
  <si>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</si>
  <si>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</si>
  <si>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</si>
  <si>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</si>
  <si>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</si>
  <si>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</si>
  <si>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</si>
  <si>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</si>
  <si>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</si>
  <si>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</si>
  <si>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</si>
  <si>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</si>
  <si>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</si>
  <si>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</si>
  <si>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</si>
  <si>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</si>
  <si>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</si>
  <si>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</si>
  <si>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</si>
  <si>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</si>
  <si>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</si>
  <si>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</si>
  <si>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</si>
  <si>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</si>
  <si>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</si>
  <si>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</si>
  <si>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</si>
  <si>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</si>
  <si>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</si>
  <si>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</si>
  <si>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</si>
  <si>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</si>
  <si>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</si>
  <si>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</si>
  <si>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</si>
  <si>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</si>
  <si>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</si>
  <si>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</si>
  <si>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</si>
  <si>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</si>
  <si>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</si>
  <si>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</si>
  <si>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</si>
  <si>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</si>
  <si>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</si>
  <si>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</si>
  <si>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</si>
  <si>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</si>
  <si>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</si>
  <si>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</si>
  <si>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</si>
  <si>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</si>
  <si>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</si>
  <si>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</si>
  <si>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</si>
  <si>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</si>
  <si>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</si>
  <si>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</si>
  <si>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</si>
  <si>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</si>
  <si>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</si>
  <si>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</si>
  <si>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</si>
  <si>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</si>
  <si>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</si>
  <si>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</si>
  <si>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</si>
  <si>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</si>
  <si>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</si>
  <si>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</si>
  <si>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</si>
  <si>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</si>
  <si>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</si>
  <si>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</si>
  <si>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</si>
  <si>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</si>
  <si>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</si>
  <si>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</si>
  <si>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</si>
  <si>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</si>
  <si>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</si>
  <si>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</si>
  <si>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</si>
  <si>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</si>
  <si>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</si>
  <si>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</si>
  <si>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</si>
  <si>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</si>
  <si>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</si>
  <si>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</si>
  <si>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</si>
  <si>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</si>
  <si>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</si>
  <si>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</si>
  <si>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</si>
  <si>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</si>
  <si>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</si>
  <si>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</si>
  <si>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</si>
  <si>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</si>
  <si>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</si>
  <si>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</si>
  <si>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</si>
  <si>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</si>
  <si>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</si>
  <si>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</si>
  <si>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</si>
  <si>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</si>
  <si>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</si>
  <si>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</si>
  <si>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</si>
  <si>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</si>
  <si>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</si>
  <si>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</si>
  <si>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</si>
  <si>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</si>
  <si>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</si>
  <si>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</si>
  <si>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</si>
  <si>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</si>
  <si>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</si>
  <si>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</si>
  <si>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</si>
  <si>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</si>
  <si>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</si>
  <si>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</si>
  <si>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</si>
  <si>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</si>
  <si>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</si>
  <si>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</si>
  <si>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</si>
  <si>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</si>
  <si>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</si>
  <si>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</si>
  <si>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</si>
  <si>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</si>
  <si>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</si>
  <si>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</si>
  <si>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</si>
  <si>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</si>
  <si>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</si>
  <si>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</si>
  <si>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</si>
  <si>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</si>
  <si>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</si>
  <si>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</si>
  <si>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</si>
  <si>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</si>
  <si>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</si>
  <si>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</si>
  <si>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</si>
  <si>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</si>
  <si>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</si>
  <si>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</si>
  <si>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</si>
  <si>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</si>
  <si>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</si>
  <si>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</si>
  <si>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</si>
  <si>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</si>
  <si>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</si>
  <si>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</si>
  <si>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</si>
  <si>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</si>
  <si>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</si>
  <si>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</si>
  <si>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</si>
  <si>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</si>
  <si>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</si>
  <si>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</si>
  <si>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</si>
  <si>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</si>
  <si>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</si>
  <si>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</si>
  <si>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</si>
  <si>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</si>
  <si>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</si>
  <si>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</si>
  <si>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</si>
  <si>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</si>
  <si>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</si>
  <si>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</si>
  <si>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</si>
  <si>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</si>
  <si>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</si>
  <si>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</si>
  <si>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</si>
  <si>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</si>
  <si>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</si>
  <si>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</si>
  <si>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</si>
  <si>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</si>
  <si>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</si>
  <si>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</si>
  <si>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</si>
  <si>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</si>
  <si>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</si>
  <si>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</si>
  <si>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</si>
  <si>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</si>
  <si>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</si>
  <si>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</si>
  <si>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</si>
  <si>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</si>
  <si>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</si>
  <si>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</si>
  <si>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</si>
  <si>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</si>
  <si>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</si>
  <si>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</si>
  <si>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</si>
  <si>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</si>
  <si>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</si>
  <si>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</si>
  <si>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</si>
  <si>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</si>
  <si>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</si>
  <si>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</si>
  <si>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</si>
  <si>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</si>
  <si>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</si>
  <si>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</si>
  <si>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</si>
  <si>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</si>
  <si>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</si>
  <si>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</si>
  <si>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</si>
  <si>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</si>
  <si>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</si>
  <si>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</si>
  <si>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</si>
  <si>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</si>
  <si>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</si>
  <si>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</si>
  <si>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</si>
  <si>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</si>
  <si>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</si>
  <si>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</si>
  <si>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</si>
  <si>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</si>
  <si>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</si>
  <si>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</si>
  <si>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</si>
  <si>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</si>
  <si>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</si>
  <si>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</si>
  <si>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</si>
  <si>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</si>
  <si>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</si>
  <si>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</si>
  <si>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</si>
  <si>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</si>
  <si>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</si>
  <si>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</si>
  <si>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</si>
  <si>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</si>
  <si>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</si>
  <si>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</si>
  <si>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</si>
  <si>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</si>
  <si>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</si>
  <si>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</si>
  <si>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</si>
  <si>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</si>
  <si>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</si>
  <si>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</si>
  <si>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</si>
  <si>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</si>
  <si>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</si>
  <si>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</si>
  <si>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</si>
  <si>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</si>
  <si>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</si>
  <si>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</si>
  <si>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</si>
  <si>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</si>
  <si>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</si>
  <si>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</si>
  <si>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</si>
  <si>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</si>
  <si>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</si>
  <si>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</si>
  <si>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</si>
  <si>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</si>
  <si>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</si>
  <si>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</si>
  <si>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</si>
  <si>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</si>
  <si>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</si>
  <si>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</si>
  <si>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</si>
  <si>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</si>
  <si>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</si>
  <si>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</si>
  <si>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</si>
  <si>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</si>
  <si>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</si>
  <si>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</si>
  <si>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</si>
  <si>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</si>
  <si>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</si>
  <si>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</si>
  <si>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</si>
  <si>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</si>
  <si>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</si>
  <si>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</si>
  <si>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</si>
  <si>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</si>
  <si>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</si>
  <si>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</si>
  <si>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</si>
  <si>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</si>
  <si>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</si>
  <si>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</si>
  <si>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</si>
  <si>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</si>
  <si>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</si>
  <si>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</si>
  <si>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</si>
  <si>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</si>
  <si>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</si>
  <si>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</si>
  <si>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</si>
  <si>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</si>
  <si>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</si>
  <si>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</si>
  <si>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</si>
  <si>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</si>
  <si>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</si>
  <si>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</si>
  <si>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</si>
  <si>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</si>
  <si>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</si>
  <si>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</si>
  <si>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</si>
  <si>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</si>
  <si>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</si>
  <si>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</si>
  <si>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</si>
  <si>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</si>
  <si>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</si>
  <si>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</si>
  <si>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</si>
  <si>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</si>
  <si>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</si>
  <si>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</si>
  <si>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</si>
  <si>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</si>
  <si>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</si>
  <si>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</si>
  <si>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</si>
  <si>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</si>
  <si>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</si>
  <si>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</si>
  <si>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</si>
  <si>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</si>
  <si>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</si>
  <si>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</si>
  <si>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</si>
  <si>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</si>
  <si>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</si>
  <si>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</si>
  <si>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</si>
  <si>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</si>
  <si>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</si>
  <si>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</si>
  <si>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</si>
  <si>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</si>
  <si>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</si>
  <si>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</si>
  <si>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</si>
  <si>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</si>
  <si>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</si>
  <si>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</si>
  <si>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</si>
  <si>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</si>
  <si>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</si>
  <si>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</si>
  <si>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</si>
  <si>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</si>
  <si>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</si>
  <si>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</si>
  <si>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</si>
  <si>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</si>
  <si>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</si>
  <si>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</si>
  <si>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</si>
  <si>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</si>
  <si>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</si>
  <si>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</si>
  <si>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</si>
  <si>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</si>
  <si>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</si>
  <si>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</si>
  <si>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</si>
  <si>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</si>
  <si>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</si>
  <si>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</si>
  <si>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</si>
  <si>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</si>
  <si>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</si>
  <si>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</si>
  <si>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</si>
  <si>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</si>
  <si>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</si>
  <si>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</si>
  <si>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</si>
  <si>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</si>
  <si>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</si>
  <si>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</si>
  <si>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</si>
  <si>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</si>
  <si>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</si>
  <si>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</si>
  <si>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</si>
  <si>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</si>
  <si>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</si>
  <si>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</si>
  <si>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</si>
  <si>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</si>
  <si>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</si>
  <si>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</si>
  <si>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</si>
  <si>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</si>
  <si>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</si>
  <si>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</si>
  <si>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</si>
  <si>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</si>
  <si>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</si>
  <si>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</si>
  <si>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</si>
  <si>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</si>
  <si>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</si>
  <si>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</si>
  <si>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</si>
  <si>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</si>
  <si>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</si>
  <si>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</si>
  <si>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</si>
  <si>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</si>
  <si>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</si>
  <si>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</si>
  <si>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</si>
  <si>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</si>
  <si>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</si>
  <si>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</si>
  <si>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</si>
  <si>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</si>
  <si>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</si>
  <si>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</si>
  <si>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</si>
  <si>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</si>
  <si>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</si>
  <si>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</si>
  <si>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</si>
  <si>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</si>
  <si>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</si>
  <si>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</si>
  <si>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</si>
  <si>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</si>
  <si>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</si>
  <si>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</si>
  <si>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</si>
  <si>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</si>
  <si>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</si>
  <si>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</si>
  <si>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</si>
  <si>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</si>
  <si>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</si>
  <si>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</si>
  <si>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</si>
  <si>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</si>
  <si>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</si>
  <si>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</si>
  <si>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</si>
  <si>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</si>
  <si>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</si>
  <si>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</si>
  <si>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</si>
  <si>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</si>
  <si>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</si>
  <si>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</si>
  <si>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</si>
  <si>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</si>
  <si>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</si>
  <si>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</si>
  <si>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</si>
  <si>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</si>
  <si>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</si>
  <si>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</si>
  <si>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</si>
  <si>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</si>
  <si>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</si>
  <si>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</si>
  <si>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</si>
  <si>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</si>
  <si>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</si>
  <si>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</si>
  <si>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</si>
  <si>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</si>
  <si>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</si>
  <si>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</si>
  <si>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</si>
  <si>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</si>
  <si>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</si>
  <si>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</si>
  <si>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</si>
  <si>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</si>
  <si>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</si>
  <si>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</si>
  <si>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</si>
  <si>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</si>
  <si>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</si>
  <si>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</si>
  <si>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</si>
  <si>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</si>
  <si>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</si>
  <si>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</si>
  <si>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</si>
  <si>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</si>
  <si>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</si>
  <si>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</si>
  <si>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</si>
  <si>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</si>
  <si>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</si>
  <si>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</si>
  <si>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</si>
  <si>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</si>
  <si>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</si>
  <si>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</si>
  <si>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</si>
  <si>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</si>
  <si>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</si>
  <si>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</si>
  <si>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</si>
  <si>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</si>
  <si>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</si>
  <si>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</si>
  <si>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</si>
  <si>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</si>
  <si>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</si>
  <si>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</si>
  <si>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</si>
  <si>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</si>
  <si>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</si>
  <si>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</si>
  <si>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</si>
  <si>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</si>
  <si>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</si>
  <si>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</si>
  <si>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</si>
  <si>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</si>
  <si>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</si>
  <si>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</si>
  <si>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</si>
  <si>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</si>
  <si>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</si>
  <si>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</si>
  <si>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</si>
  <si>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</si>
  <si>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</si>
  <si>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</si>
  <si>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</si>
  <si>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</si>
  <si>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</si>
  <si>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</si>
  <si>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</si>
  <si>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</si>
  <si>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</si>
  <si>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</si>
  <si>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</si>
  <si>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</si>
  <si>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</si>
  <si>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</si>
  <si>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</si>
  <si>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</si>
  <si>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</si>
  <si>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</si>
  <si>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</si>
  <si>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</si>
  <si>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</si>
  <si>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</si>
  <si>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</si>
  <si>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</si>
  <si>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</si>
  <si>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</si>
  <si>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</si>
  <si>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</si>
  <si>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</si>
  <si>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</si>
  <si>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</si>
  <si>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</si>
  <si>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</si>
  <si>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</si>
  <si>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</si>
  <si>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</si>
  <si>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</si>
  <si>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</si>
  <si>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</si>
  <si>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</si>
  <si>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</si>
  <si>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</si>
  <si>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</si>
  <si>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</si>
  <si>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</si>
  <si>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</si>
  <si>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</si>
  <si>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</si>
  <si>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</si>
  <si>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</si>
  <si>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</si>
  <si>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</si>
  <si>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</si>
  <si>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</si>
  <si>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</si>
  <si>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</si>
  <si>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</si>
  <si>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</si>
  <si>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</si>
  <si>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</si>
  <si>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</si>
  <si>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</si>
  <si>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</si>
  <si>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</si>
  <si>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</si>
  <si>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</si>
  <si>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</si>
  <si>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</si>
  <si>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</si>
  <si>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</si>
  <si>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</si>
  <si>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</si>
  <si>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</si>
  <si>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</si>
  <si>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</si>
  <si>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</si>
  <si>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</si>
  <si>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</si>
  <si>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</si>
  <si>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</si>
  <si>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</si>
  <si>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</si>
  <si>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</si>
  <si>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</si>
  <si>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</si>
  <si>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</si>
  <si>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</si>
  <si>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</si>
  <si>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</si>
  <si>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</si>
  <si>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</si>
  <si>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</si>
  <si>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</si>
  <si>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</si>
  <si>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</si>
  <si>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</si>
  <si>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</si>
  <si>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</si>
  <si>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</si>
  <si>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</si>
  <si>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</si>
  <si>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</si>
  <si>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</si>
  <si>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</si>
  <si>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</si>
  <si>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</si>
  <si>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</si>
  <si>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</si>
  <si>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</si>
  <si>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</si>
  <si>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</si>
  <si>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</si>
  <si>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</si>
  <si>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</si>
  <si>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</si>
  <si>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</si>
  <si>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</si>
  <si>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</si>
  <si>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</si>
  <si>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</si>
  <si>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</si>
  <si>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</si>
  <si>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</si>
  <si>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</si>
  <si>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</si>
  <si>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</si>
  <si>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</si>
  <si>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</si>
  <si>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</si>
  <si>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</si>
  <si>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</si>
  <si>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</si>
  <si>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</si>
  <si>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</si>
  <si>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</si>
  <si>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</si>
  <si>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</si>
  <si>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</si>
  <si>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</si>
  <si>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</si>
  <si>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</si>
  <si>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</si>
  <si>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</si>
  <si>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</si>
  <si>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</si>
  <si>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</si>
  <si>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</si>
  <si>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</si>
  <si>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</si>
  <si>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</si>
  <si>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</si>
  <si>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</si>
  <si>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</si>
  <si>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</si>
  <si>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</si>
  <si>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</si>
  <si>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</si>
  <si>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</si>
  <si>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</si>
  <si>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</si>
  <si>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</si>
  <si>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</si>
  <si>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</si>
  <si>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</si>
  <si>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</si>
  <si>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</si>
  <si>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</si>
  <si>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</si>
  <si>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</si>
  <si>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</si>
  <si>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</si>
  <si>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</si>
  <si>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</si>
  <si>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</si>
  <si>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</si>
  <si>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</si>
  <si>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</si>
  <si>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</si>
  <si>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</si>
  <si>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</si>
  <si>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</si>
  <si>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</si>
  <si>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</si>
  <si>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</si>
  <si>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</si>
  <si>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</si>
  <si>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</si>
  <si>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</si>
  <si>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</si>
  <si>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</si>
  <si>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</si>
  <si>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</si>
  <si>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</si>
  <si>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</si>
  <si>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</si>
  <si>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</si>
  <si>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</si>
  <si>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</si>
  <si>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</si>
  <si>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</si>
  <si>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</si>
  <si>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</si>
  <si>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</si>
  <si>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</si>
  <si>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</si>
  <si>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</si>
  <si>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</si>
  <si>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</si>
  <si>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</si>
  <si>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</si>
  <si>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</si>
  <si>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</si>
  <si>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</si>
  <si>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</si>
  <si>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</si>
  <si>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</si>
  <si>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</si>
  <si>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</si>
  <si>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</si>
  <si>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</si>
  <si>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</si>
  <si>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</si>
  <si>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</si>
  <si>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</si>
  <si>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</si>
  <si>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</si>
  <si>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</si>
  <si>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</si>
  <si>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</si>
  <si>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</si>
  <si>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</si>
  <si>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</si>
  <si>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</si>
  <si>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</si>
  <si>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</si>
  <si>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</si>
  <si>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</si>
  <si>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</si>
  <si>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</si>
  <si>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</si>
  <si>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</si>
  <si>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</si>
  <si>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</si>
  <si>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</si>
  <si>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</si>
  <si>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</si>
  <si>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</si>
  <si>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</si>
  <si>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</si>
  <si>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</si>
  <si>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</si>
  <si>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</si>
  <si>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</si>
  <si>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</si>
  <si>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</si>
  <si>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</si>
  <si>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</si>
  <si>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</si>
  <si>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</si>
  <si>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</si>
  <si>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</si>
  <si>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</si>
  <si>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</si>
  <si>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</si>
  <si>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</si>
  <si>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</si>
  <si>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</si>
  <si>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</si>
  <si>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</si>
  <si>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</si>
  <si>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</si>
  <si>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</si>
  <si>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</si>
  <si>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</si>
  <si>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</si>
  <si>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</si>
  <si>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</si>
  <si>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</si>
  <si>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</si>
  <si>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</si>
  <si>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</si>
  <si>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</si>
  <si>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</si>
  <si>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</si>
  <si>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</si>
  <si>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</si>
  <si>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</si>
  <si>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</si>
  <si>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</si>
  <si>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</si>
  <si>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</si>
  <si>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</si>
  <si>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</si>
  <si>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</si>
  <si>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</si>
  <si>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</si>
  <si>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</si>
  <si>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</si>
  <si>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</si>
  <si>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</si>
  <si>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</si>
  <si>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</si>
  <si>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</si>
  <si>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</si>
  <si>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</si>
  <si>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</si>
  <si>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</si>
  <si>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</si>
  <si>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</si>
  <si>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</si>
  <si>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</si>
  <si>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</si>
  <si>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</si>
  <si>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</si>
  <si>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</si>
  <si>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</si>
  <si>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</si>
  <si>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</si>
  <si>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</si>
  <si>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</si>
  <si>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</si>
  <si>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</si>
  <si>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</si>
  <si>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</si>
  <si>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</si>
  <si>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</si>
  <si>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</si>
  <si>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</si>
  <si>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</si>
  <si>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</si>
  <si>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</si>
  <si>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</si>
  <si>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</si>
  <si>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</si>
  <si>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</si>
  <si>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</si>
  <si>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</si>
  <si>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</si>
  <si>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</si>
  <si>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</si>
  <si>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</si>
  <si>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</si>
  <si>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</si>
  <si>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</si>
  <si>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</si>
  <si>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</si>
  <si>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</si>
  <si>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</si>
  <si>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</si>
  <si>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</si>
  <si>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</si>
  <si>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</si>
  <si>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</si>
  <si>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</si>
  <si>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</si>
  <si>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</si>
  <si>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</si>
  <si>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</si>
  <si>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</si>
  <si>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</si>
  <si>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</si>
  <si>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</si>
  <si>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</si>
  <si>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</si>
  <si>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</si>
  <si>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</si>
  <si>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</si>
  <si>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</si>
  <si>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</si>
  <si>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</si>
  <si>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</si>
  <si>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</si>
  <si>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</si>
  <si>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</si>
  <si>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</si>
  <si>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</si>
  <si>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</si>
  <si>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</si>
  <si>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</si>
  <si>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</si>
  <si>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</si>
  <si>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</si>
  <si>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</si>
  <si>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</si>
  <si>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</si>
  <si>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</si>
  <si>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</si>
  <si>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</si>
  <si>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</si>
  <si>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</si>
  <si>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</si>
  <si>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</si>
  <si>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</si>
  <si>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</si>
  <si>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</si>
  <si>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</si>
  <si>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</si>
  <si>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</si>
  <si>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</si>
  <si>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</si>
  <si>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</si>
  <si>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</si>
  <si>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</si>
  <si>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</si>
  <si>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</si>
  <si>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</si>
  <si>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</si>
  <si>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</si>
  <si>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</si>
  <si>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</si>
  <si>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</si>
  <si>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</si>
  <si>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</si>
  <si>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</si>
  <si>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</si>
  <si>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</si>
  <si>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</si>
  <si>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</si>
  <si>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</si>
  <si>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</si>
  <si>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</si>
  <si>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</si>
  <si>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</si>
  <si>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</si>
  <si>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</si>
  <si>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</si>
  <si>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</si>
  <si>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</si>
  <si>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</si>
  <si>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</si>
  <si>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</si>
  <si>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</si>
  <si>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</si>
  <si>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</si>
  <si>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</si>
  <si>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</si>
  <si>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</si>
  <si>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</si>
  <si>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</si>
  <si>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</si>
  <si>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</si>
  <si>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</si>
  <si>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</si>
  <si>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</si>
  <si>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</si>
  <si>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</si>
  <si>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</si>
  <si>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</si>
  <si>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</si>
  <si>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</si>
  <si>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</si>
  <si>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</si>
  <si>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</si>
  <si>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</si>
  <si>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</si>
  <si>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</si>
  <si>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</si>
  <si>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</si>
  <si>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</si>
  <si>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</si>
  <si>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</si>
  <si>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</si>
  <si>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</si>
  <si>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</si>
  <si>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</si>
  <si>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</si>
  <si>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</si>
  <si>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</si>
  <si>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</si>
  <si>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</si>
  <si>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</si>
  <si>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</si>
  <si>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</si>
  <si>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</si>
  <si>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</si>
  <si>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</si>
  <si>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</si>
  <si>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</si>
  <si>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</si>
  <si>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</si>
  <si>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</si>
  <si>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</si>
  <si>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</si>
  <si>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</si>
  <si>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</si>
  <si>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</si>
  <si>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</si>
  <si>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</si>
  <si>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</si>
  <si>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</si>
  <si>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</si>
  <si>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</si>
  <si>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</si>
  <si>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</si>
  <si>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</si>
  <si>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</si>
  <si>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</si>
  <si>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</si>
  <si>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</si>
  <si>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</si>
  <si>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</si>
  <si>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</si>
  <si>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</si>
  <si>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</si>
  <si>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</si>
  <si>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</si>
  <si>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</si>
  <si>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</si>
  <si>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</si>
  <si>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</si>
  <si>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</si>
  <si>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</si>
  <si>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</si>
  <si>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</si>
  <si>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</si>
  <si>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</si>
  <si>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</si>
  <si>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</si>
  <si>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</si>
  <si>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</si>
  <si>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</si>
  <si>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</si>
  <si>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</si>
  <si>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</si>
  <si>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</si>
  <si>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</si>
  <si>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</si>
  <si>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</si>
  <si>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</si>
  <si>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</si>
  <si>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</si>
  <si>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</si>
  <si>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</si>
  <si>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</si>
  <si>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</si>
  <si>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</si>
  <si>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</si>
  <si>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</si>
  <si>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</si>
  <si>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</si>
  <si>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</si>
  <si>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</si>
  <si>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</si>
  <si>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</si>
  <si>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</si>
  <si>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</si>
  <si>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</si>
  <si>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</si>
  <si>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</si>
  <si>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</si>
  <si>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</si>
  <si>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</si>
  <si>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</si>
  <si>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</si>
  <si>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</si>
  <si>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</si>
  <si>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</si>
  <si>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</si>
  <si>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</si>
  <si>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</si>
  <si>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</si>
  <si>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</si>
  <si>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</si>
  <si>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</si>
  <si>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</si>
  <si>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</si>
  <si>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</si>
  <si>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</si>
  <si>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</si>
  <si>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</si>
  <si>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</si>
  <si>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</si>
  <si>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</si>
  <si>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</si>
  <si>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</si>
  <si>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</si>
  <si>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</si>
  <si>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</si>
  <si>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</si>
  <si>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</si>
  <si>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</si>
  <si>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</si>
  <si>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</si>
  <si>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</si>
  <si>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</si>
  <si>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</si>
  <si>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</si>
  <si>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</si>
  <si>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</si>
  <si>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</si>
  <si>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</si>
  <si>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</si>
  <si>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</si>
  <si>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</si>
  <si>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</si>
  <si>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</si>
  <si>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</si>
  <si>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</si>
  <si>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</si>
  <si>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</si>
  <si>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</si>
  <si>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</si>
  <si>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</si>
  <si>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</si>
  <si>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</si>
  <si>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</si>
  <si>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</si>
  <si>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</si>
  <si>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</si>
  <si>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</si>
  <si>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</si>
  <si>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</si>
  <si>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</si>
  <si>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</si>
  <si>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</si>
  <si>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</si>
  <si>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</si>
  <si>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</si>
  <si>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</si>
  <si>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</si>
  <si>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</si>
  <si>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</si>
  <si>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</si>
  <si>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</si>
  <si>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</si>
  <si>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</si>
  <si>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</si>
  <si>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</si>
  <si>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</si>
  <si>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</si>
  <si>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</si>
  <si>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</si>
  <si>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</si>
  <si>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</si>
  <si>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</si>
  <si>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</si>
  <si>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</si>
  <si>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</si>
  <si>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</si>
  <si>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</si>
  <si>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</si>
  <si>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</si>
  <si>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</si>
  <si>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</si>
  <si>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</si>
  <si>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</si>
  <si>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</si>
  <si>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</si>
  <si>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</si>
  <si>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</si>
  <si>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</si>
  <si>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</si>
  <si>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</si>
  <si>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</si>
  <si>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</si>
  <si>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</si>
  <si>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</si>
  <si>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</si>
  <si>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</si>
  <si>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</si>
  <si>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</si>
  <si>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</si>
  <si>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</si>
  <si>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</si>
  <si>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</si>
  <si>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</si>
  <si>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</si>
  <si>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</si>
  <si>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</si>
  <si>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</si>
  <si>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</si>
  <si>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</si>
  <si>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</si>
  <si>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</si>
  <si>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</si>
  <si>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</si>
  <si>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</si>
  <si>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</si>
  <si>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</si>
  <si>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</si>
  <si>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</si>
  <si>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</si>
  <si>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</si>
  <si>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</si>
  <si>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</si>
  <si>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</si>
  <si>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</si>
  <si>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</si>
  <si>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</si>
  <si>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</si>
  <si>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</si>
  <si>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</si>
  <si>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</si>
  <si>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</si>
  <si>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</si>
  <si>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</si>
  <si>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</si>
  <si>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</si>
  <si>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</si>
  <si>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</si>
  <si>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</si>
  <si>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</si>
  <si>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</si>
  <si>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</si>
  <si>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</si>
  <si>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</si>
  <si>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</si>
  <si>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</si>
  <si>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</si>
  <si>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</si>
  <si>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</si>
  <si>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</si>
  <si>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</si>
  <si>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</si>
  <si>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</si>
  <si>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</si>
  <si>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</si>
  <si>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</si>
  <si>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</si>
  <si>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</si>
  <si>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</si>
  <si>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</si>
  <si>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</si>
  <si>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</si>
  <si>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</si>
  <si>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</si>
  <si>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</si>
  <si>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</si>
  <si>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</si>
  <si>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</si>
  <si>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</si>
  <si>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</si>
  <si>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</si>
  <si>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</si>
  <si>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</si>
  <si>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</si>
  <si>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</si>
  <si>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</si>
  <si>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</si>
  <si>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</si>
  <si>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</si>
  <si>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</si>
  <si>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</si>
  <si>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</si>
  <si>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</si>
  <si>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</si>
  <si>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</si>
  <si>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</si>
  <si>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</si>
  <si>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</si>
  <si>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</si>
  <si>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</si>
  <si>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</si>
  <si>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</si>
  <si>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</si>
  <si>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</si>
  <si>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</si>
  <si>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</si>
  <si>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</si>
  <si>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</si>
  <si>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</si>
  <si>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</si>
  <si>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</si>
  <si>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</si>
  <si>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</si>
  <si>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</si>
  <si>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</si>
  <si>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</si>
  <si>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</si>
  <si>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</si>
  <si>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</si>
  <si>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</si>
  <si>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</si>
  <si>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</si>
  <si>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</si>
  <si>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</si>
  <si>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</si>
  <si>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</si>
  <si>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</si>
  <si>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</si>
  <si>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</si>
  <si>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</si>
  <si>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</si>
  <si>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</si>
  <si>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</si>
  <si>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</si>
  <si>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</si>
  <si>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</si>
  <si>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</si>
  <si>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</si>
  <si>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</si>
  <si>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</si>
  <si>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</si>
  <si>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</si>
  <si>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</si>
  <si>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</si>
  <si>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</si>
  <si>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</si>
  <si>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</si>
  <si>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</si>
  <si>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</si>
  <si>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</si>
  <si>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</si>
  <si>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</si>
  <si>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</si>
  <si>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</si>
  <si>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</si>
  <si>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</si>
  <si>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</si>
  <si>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</si>
  <si>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</si>
  <si>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</si>
  <si>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</si>
  <si>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</si>
  <si>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</si>
  <si>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</si>
  <si>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</si>
  <si>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</si>
  <si>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</si>
  <si>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</si>
  <si>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</si>
  <si>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</si>
  <si>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</si>
  <si>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</si>
  <si>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</si>
  <si>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</si>
  <si>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</si>
  <si>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</si>
  <si>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</si>
  <si>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</si>
  <si>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</si>
  <si>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</si>
  <si>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</si>
  <si>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</si>
  <si>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</si>
  <si>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</si>
  <si>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</si>
  <si>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</si>
  <si>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</si>
  <si>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</si>
  <si>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</si>
  <si>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</si>
  <si>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</si>
  <si>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</si>
  <si>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</si>
  <si>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</si>
  <si>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</si>
  <si>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</si>
  <si>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</si>
  <si>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</si>
  <si>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</si>
  <si>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</si>
  <si>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</si>
  <si>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</si>
  <si>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</si>
  <si>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</si>
  <si>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</si>
  <si>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</si>
  <si>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</si>
  <si>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</si>
  <si>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</si>
  <si>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</si>
  <si>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</si>
  <si>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</si>
  <si>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</si>
  <si>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</si>
  <si>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</si>
  <si>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</si>
  <si>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</si>
  <si>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</si>
  <si>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</si>
  <si>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</si>
  <si>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</si>
  <si>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</si>
  <si>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</si>
  <si>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</si>
  <si>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</si>
  <si>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</si>
  <si>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</si>
  <si>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</si>
  <si>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</si>
  <si>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</si>
  <si>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</si>
  <si>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</si>
  <si>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</si>
  <si>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</si>
  <si>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</si>
  <si>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</si>
  <si>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</si>
  <si>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</si>
  <si>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</si>
  <si>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</si>
  <si>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</si>
  <si>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</si>
  <si>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</si>
  <si>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</si>
  <si>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</si>
  <si>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</si>
  <si>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</si>
  <si>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</si>
  <si>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</si>
  <si>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</si>
  <si>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</si>
  <si>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</si>
  <si>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</si>
  <si>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</si>
  <si>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</si>
  <si>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</si>
  <si>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</si>
  <si>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</si>
  <si>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</si>
  <si>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</si>
  <si>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</si>
  <si>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</si>
  <si>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</si>
  <si>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</si>
  <si>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</si>
  <si>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</si>
  <si>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</si>
  <si>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</si>
  <si>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</si>
  <si>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</si>
  <si>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</si>
  <si>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</si>
  <si>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</si>
  <si>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</si>
  <si>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</si>
  <si>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</si>
  <si>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</si>
  <si>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</si>
  <si>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</si>
  <si>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</si>
  <si>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</si>
  <si>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</si>
  <si>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</si>
  <si>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</si>
  <si>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</si>
  <si>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</si>
  <si>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</si>
  <si>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</si>
  <si>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</si>
  <si>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</si>
  <si>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</si>
  <si>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</si>
  <si>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</si>
  <si>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</si>
  <si>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</si>
  <si>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</si>
  <si>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</si>
  <si>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</si>
  <si>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</si>
  <si>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</si>
  <si>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</si>
  <si>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</si>
  <si>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</si>
  <si>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</si>
  <si>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</si>
  <si>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</si>
  <si>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</si>
  <si>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</si>
  <si>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</si>
  <si>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</si>
  <si>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</si>
  <si>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</si>
  <si>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</si>
  <si>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</si>
  <si>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</si>
  <si>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</si>
  <si>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</si>
  <si>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</si>
  <si>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</si>
  <si>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</si>
  <si>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</si>
  <si>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</si>
  <si>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</si>
  <si>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</si>
  <si>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</si>
  <si>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</si>
  <si>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</si>
  <si>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</si>
  <si>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</si>
  <si>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</si>
  <si>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</si>
  <si>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</si>
  <si>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</si>
  <si>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</si>
  <si>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</si>
  <si>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</si>
  <si>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</si>
  <si>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</si>
  <si>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</si>
  <si>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</si>
  <si>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</si>
  <si>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</si>
  <si>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</si>
  <si>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</si>
  <si>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</si>
  <si>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</si>
  <si>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</si>
  <si>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</si>
  <si>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</si>
  <si>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</si>
  <si>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</si>
  <si>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</si>
  <si>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</si>
  <si>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</si>
  <si>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</si>
  <si>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</si>
  <si>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</si>
  <si>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</si>
  <si>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</si>
  <si>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</si>
  <si>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</si>
  <si>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</si>
  <si>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</si>
  <si>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</si>
  <si>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</si>
  <si>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</si>
  <si>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</si>
  <si>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</si>
  <si>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</si>
  <si>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</si>
  <si>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</si>
  <si>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</si>
  <si>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</si>
  <si>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</si>
  <si>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</si>
  <si>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</si>
  <si>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</si>
  <si>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</si>
  <si>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</si>
  <si>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</si>
  <si>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</si>
  <si>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</si>
  <si>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</si>
  <si>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</si>
  <si>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</si>
  <si>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</si>
  <si>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</si>
  <si>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</si>
  <si>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</si>
  <si>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</si>
  <si>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</si>
  <si>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</si>
  <si>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</si>
  <si>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</si>
  <si>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</si>
  <si>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</si>
  <si>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</si>
  <si>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</si>
  <si>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</si>
  <si>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</si>
  <si>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</si>
  <si>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</si>
  <si>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</si>
  <si>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</si>
  <si>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</si>
  <si>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</si>
  <si>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</si>
  <si>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</si>
  <si>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</si>
  <si>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</si>
  <si>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</si>
  <si>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</si>
  <si>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</si>
  <si>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</si>
  <si>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</si>
  <si>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</si>
  <si>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</si>
  <si>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</si>
  <si>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</si>
  <si>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</si>
  <si>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</si>
  <si>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</si>
  <si>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</si>
  <si>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</si>
  <si>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</si>
  <si>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</si>
  <si>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</si>
  <si>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</si>
  <si>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</si>
  <si>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</si>
  <si>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</si>
  <si>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</si>
  <si>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</si>
  <si>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</si>
  <si>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</si>
  <si>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</si>
  <si>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</si>
  <si>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</si>
  <si>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</si>
  <si>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</si>
  <si>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</si>
  <si>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</si>
  <si>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</si>
  <si>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</si>
  <si>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</si>
  <si>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</si>
  <si>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</si>
  <si>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</si>
  <si>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</si>
  <si>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</si>
  <si>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</si>
  <si>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</si>
  <si>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</si>
  <si>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</si>
  <si>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</si>
  <si>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</si>
  <si>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</si>
  <si>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</si>
  <si>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</si>
  <si>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</si>
  <si>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</si>
  <si>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</si>
  <si>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</si>
  <si>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</si>
  <si>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</si>
  <si>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</si>
  <si>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</si>
  <si>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</si>
  <si>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</si>
  <si>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</si>
  <si>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</si>
  <si>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</si>
  <si>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</si>
  <si>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</si>
  <si>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</si>
  <si>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</si>
  <si>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</si>
  <si>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</si>
  <si>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</si>
  <si>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</si>
  <si>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</si>
  <si>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</si>
  <si>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</si>
  <si>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</si>
  <si>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</si>
  <si>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</si>
  <si>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</si>
  <si>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</si>
  <si>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</si>
  <si>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</si>
  <si>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</si>
  <si>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</si>
  <si>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</si>
  <si>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</si>
  <si>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</si>
  <si>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</si>
  <si>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</si>
  <si>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</si>
  <si>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</si>
  <si>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</si>
  <si>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</si>
  <si>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</si>
  <si>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</si>
  <si>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</si>
  <si>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</si>
  <si>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</si>
  <si>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</si>
  <si>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</si>
  <si>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</si>
  <si>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</si>
  <si>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</si>
  <si>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</si>
  <si>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</si>
  <si>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</si>
  <si>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</si>
  <si>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</si>
  <si>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</si>
  <si>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</si>
  <si>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</si>
  <si>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</si>
  <si>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</si>
  <si>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</si>
  <si>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</si>
  <si>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</si>
  <si>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</si>
  <si>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</si>
  <si>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</si>
  <si>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</si>
  <si>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</si>
  <si>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</si>
  <si>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</si>
  <si>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</si>
  <si>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</si>
  <si>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</si>
  <si>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</si>
  <si>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</si>
  <si>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</si>
  <si>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</si>
  <si>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</si>
  <si>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</si>
  <si>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</si>
  <si>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</si>
  <si>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</si>
  <si>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</si>
  <si>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</si>
  <si>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</si>
  <si>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</si>
  <si>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</si>
  <si>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</si>
  <si>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</si>
  <si>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</si>
  <si>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</si>
  <si>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</si>
  <si>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</si>
  <si>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</si>
  <si>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</si>
  <si>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</si>
  <si>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</si>
  <si>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</si>
  <si>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</si>
  <si>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</si>
  <si>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</si>
  <si>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</si>
  <si>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</si>
  <si>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</si>
  <si>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</si>
  <si>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</si>
  <si>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</si>
  <si>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</si>
  <si>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</si>
  <si>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</si>
  <si>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</si>
  <si>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</si>
  <si>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</si>
  <si>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</si>
  <si>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</si>
  <si>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</si>
  <si>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</si>
  <si>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</si>
  <si>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</si>
  <si>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</si>
  <si>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</si>
  <si>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</si>
  <si>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</si>
  <si>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</si>
  <si>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</si>
  <si>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</si>
  <si>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</si>
  <si>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</si>
  <si>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</si>
  <si>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</si>
  <si>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</si>
  <si>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</si>
  <si>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</si>
  <si>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</si>
  <si>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</si>
  <si>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</si>
  <si>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</si>
  <si>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</si>
  <si>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</si>
  <si>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</si>
  <si>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</si>
  <si>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</si>
  <si>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</si>
  <si>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</si>
  <si>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</si>
  <si>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</si>
  <si>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</si>
  <si>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</si>
  <si>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</si>
  <si>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</si>
  <si>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</si>
  <si>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</si>
  <si>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</si>
  <si>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</si>
  <si>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</si>
  <si>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</si>
  <si>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</si>
  <si>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</si>
  <si>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</si>
  <si>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</si>
  <si>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</si>
  <si>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</si>
  <si>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</si>
  <si>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</si>
  <si>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</si>
  <si>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</si>
  <si>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</si>
  <si>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</si>
  <si>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</si>
  <si>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</si>
  <si>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</si>
  <si>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</si>
  <si>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</si>
  <si>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</si>
  <si>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</si>
  <si>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</si>
  <si>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</si>
  <si>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</si>
  <si>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</si>
  <si>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</si>
  <si>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</si>
  <si>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</si>
  <si>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</si>
  <si>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</si>
  <si>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</si>
  <si>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</si>
  <si>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</si>
  <si>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</si>
  <si>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</si>
  <si>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</si>
  <si>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</si>
  <si>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</si>
  <si>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</si>
  <si>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</si>
  <si>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</si>
  <si>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</si>
  <si>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</si>
  <si>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</si>
  <si>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</si>
  <si>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</si>
  <si>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</si>
  <si>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</si>
  <si>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</si>
  <si>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</si>
  <si>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</si>
  <si>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</si>
  <si>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</si>
  <si>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</si>
  <si>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</si>
  <si>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</si>
  <si>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</si>
  <si>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</si>
  <si>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</si>
  <si>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</si>
  <si>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</si>
  <si>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</si>
  <si>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</si>
  <si>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</si>
  <si>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</si>
  <si>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</si>
  <si>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</si>
  <si>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</si>
  <si>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</si>
  <si>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</si>
  <si>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</si>
  <si>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</si>
  <si>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</si>
  <si>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</si>
  <si>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</si>
  <si>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</si>
  <si>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</si>
  <si>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</si>
  <si>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</si>
  <si>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</si>
  <si>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</si>
  <si>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</si>
  <si>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</si>
  <si>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</si>
  <si>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</si>
  <si>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</si>
  <si>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</si>
  <si>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</si>
  <si>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</si>
  <si>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</si>
  <si>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</si>
  <si>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</si>
  <si>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</si>
  <si>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</si>
  <si>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</si>
  <si>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</si>
  <si>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</si>
  <si>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</si>
  <si>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</si>
  <si>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</si>
  <si>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</si>
  <si>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</si>
  <si>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</si>
  <si>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</si>
  <si>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</si>
  <si>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</si>
  <si>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</si>
  <si>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</si>
  <si>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</si>
  <si>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</si>
  <si>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</si>
  <si>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</si>
  <si>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</si>
  <si>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</si>
  <si>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</si>
  <si>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</si>
  <si>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</si>
  <si>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</si>
  <si>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</si>
  <si>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</si>
  <si>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</si>
  <si>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</si>
  <si>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</si>
  <si>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</si>
  <si>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</si>
  <si>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</si>
  <si>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</si>
  <si>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</si>
  <si>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</si>
  <si>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</si>
  <si>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</si>
  <si>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</si>
  <si>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</si>
  <si>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</si>
  <si>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</si>
  <si>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</si>
  <si>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</si>
  <si>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</si>
  <si>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</si>
  <si>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</si>
  <si>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</si>
  <si>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</si>
  <si>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</si>
  <si>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</si>
  <si>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</si>
  <si>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</si>
  <si>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</si>
  <si>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</si>
  <si>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</si>
  <si>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</si>
  <si>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</si>
  <si>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</si>
  <si>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</si>
  <si>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</si>
  <si>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</si>
  <si>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</si>
  <si>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</si>
  <si>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</si>
  <si>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</si>
  <si>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</si>
  <si>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</si>
  <si>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</si>
  <si>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</si>
  <si>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</si>
  <si>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</si>
  <si>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</si>
  <si>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</si>
  <si>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</si>
  <si>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</si>
  <si>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</si>
  <si>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</si>
  <si>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</si>
  <si>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</si>
  <si>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</si>
  <si>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</si>
  <si>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</si>
  <si>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</si>
  <si>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</si>
  <si>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</si>
  <si>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</si>
  <si>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</si>
  <si>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</si>
  <si>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</si>
  <si>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</si>
  <si>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</si>
  <si>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</si>
  <si>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</si>
  <si>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</si>
  <si>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</si>
  <si>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</si>
  <si>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</si>
  <si>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</si>
  <si>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</si>
  <si>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</si>
  <si>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</si>
  <si>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</si>
  <si>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</si>
  <si>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</si>
  <si>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</si>
  <si>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</si>
  <si>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</si>
  <si>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</si>
  <si>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</si>
  <si>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</si>
  <si>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</si>
  <si>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</si>
  <si>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</si>
  <si>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</si>
  <si>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</si>
  <si>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</si>
  <si>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</si>
  <si>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</si>
  <si>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</si>
  <si>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</si>
  <si>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</si>
  <si>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</si>
  <si>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</si>
  <si>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</si>
  <si>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</si>
  <si>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</si>
  <si>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</si>
  <si>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</si>
  <si>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</si>
  <si>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</si>
  <si>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</si>
  <si>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</si>
  <si>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</si>
  <si>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</si>
  <si>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</si>
  <si>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</si>
  <si>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</si>
  <si>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</si>
  <si>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</si>
  <si>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</si>
  <si>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</si>
  <si>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</si>
  <si>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</si>
  <si>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</si>
  <si>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</si>
  <si>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</si>
  <si>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</si>
  <si>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</si>
  <si>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</si>
  <si>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</si>
  <si>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</si>
  <si>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</si>
  <si>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</si>
  <si>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</si>
  <si>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</si>
  <si>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</si>
  <si>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</si>
  <si>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</si>
  <si>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</si>
  <si>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</si>
  <si>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</si>
  <si>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</si>
  <si>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</si>
  <si>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</si>
  <si>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</si>
  <si>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</si>
  <si>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</si>
  <si>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</si>
  <si>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</si>
  <si>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</si>
  <si>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</si>
  <si>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</si>
  <si>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</si>
  <si>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</si>
  <si>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</si>
  <si>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</si>
  <si>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</si>
  <si>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</si>
  <si>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</si>
  <si>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</si>
  <si>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</si>
  <si>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</si>
  <si>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</si>
  <si>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</si>
  <si>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</si>
  <si>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</si>
  <si>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</si>
  <si>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</si>
  <si>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</si>
  <si>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</si>
  <si>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</si>
  <si>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</si>
  <si>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</si>
  <si>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</si>
  <si>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</si>
  <si>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</si>
  <si>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</si>
  <si>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</si>
  <si>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</si>
  <si>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</si>
  <si>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</si>
  <si>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</si>
  <si>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</si>
  <si>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</si>
  <si>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</si>
  <si>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</si>
  <si>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</si>
  <si>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</si>
  <si>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</si>
  <si>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</si>
  <si>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</si>
  <si>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</si>
  <si>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</si>
  <si>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</si>
  <si>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</si>
  <si>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</si>
  <si>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</si>
  <si>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</si>
  <si>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</si>
  <si>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</si>
  <si>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</si>
  <si>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</si>
  <si>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</si>
  <si>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</si>
  <si>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</si>
  <si>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</si>
  <si>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</si>
  <si>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</si>
  <si>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</si>
  <si>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</si>
  <si>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</si>
  <si>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</si>
  <si>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</si>
  <si>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</si>
  <si>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</si>
  <si>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</si>
  <si>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</si>
  <si>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</si>
  <si>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</si>
  <si>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</si>
  <si>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</si>
  <si>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</si>
  <si>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</si>
  <si>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</si>
  <si>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</si>
  <si>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</si>
  <si>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</si>
  <si>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</si>
  <si>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</si>
  <si>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</si>
  <si>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</si>
  <si>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</si>
  <si>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</si>
  <si>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</si>
  <si>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</si>
  <si>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</si>
  <si>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</si>
  <si>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</si>
  <si>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</si>
  <si>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</si>
  <si>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</si>
  <si>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</si>
  <si>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</si>
  <si>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</si>
  <si>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</si>
  <si>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</si>
  <si>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</si>
  <si>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</si>
  <si>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</si>
  <si>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</si>
  <si>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</si>
  <si>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</si>
  <si>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</si>
  <si>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</si>
  <si>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</si>
  <si>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</si>
  <si>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</si>
  <si>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</si>
  <si>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</si>
  <si>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</si>
  <si>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</si>
  <si>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</si>
  <si>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</si>
  <si>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</si>
  <si>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</si>
  <si>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</si>
  <si>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</si>
  <si>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</si>
  <si>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</si>
  <si>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</si>
  <si>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</si>
  <si>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</si>
  <si>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</si>
  <si>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</si>
  <si>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</si>
  <si>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</si>
  <si>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</si>
  <si>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</si>
  <si>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</si>
  <si>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</si>
  <si>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</si>
  <si>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</si>
  <si>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</si>
  <si>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</si>
  <si>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</si>
  <si>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</si>
  <si>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</si>
  <si>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</si>
  <si>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</si>
  <si>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</si>
  <si>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</si>
  <si>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</si>
  <si>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</si>
  <si>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</si>
  <si>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</si>
  <si>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</si>
  <si>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</si>
  <si>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</si>
  <si>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</si>
  <si>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</si>
  <si>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</si>
  <si>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</si>
  <si>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</si>
  <si>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</si>
  <si>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</si>
  <si>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</si>
  <si>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</si>
  <si>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</si>
  <si>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</si>
  <si>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</si>
  <si>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</si>
  <si>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</si>
  <si>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</si>
  <si>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</si>
  <si>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</si>
  <si>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</si>
  <si>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</si>
  <si>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</si>
  <si>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</si>
  <si>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</si>
  <si>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</si>
  <si>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</si>
  <si>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</si>
  <si>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</si>
  <si>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</si>
  <si>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</si>
  <si>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</si>
  <si>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</si>
  <si>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</si>
  <si>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</si>
  <si>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</si>
  <si>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</si>
  <si>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</si>
  <si>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</si>
  <si>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</si>
  <si>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</si>
  <si>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</si>
  <si>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</si>
  <si>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</si>
  <si>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</si>
  <si>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</si>
  <si>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</si>
  <si>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</si>
  <si>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</si>
  <si>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</si>
  <si>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</si>
  <si>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</si>
  <si>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</si>
  <si>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</si>
  <si>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</si>
  <si>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</si>
  <si>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</si>
  <si>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</si>
  <si>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</si>
  <si>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</si>
  <si>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</si>
  <si>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</si>
  <si>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</si>
  <si>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</si>
  <si>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</si>
  <si>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</si>
  <si>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</si>
  <si>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</si>
  <si>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</si>
  <si>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</si>
  <si>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</si>
  <si>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</si>
  <si>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</si>
  <si>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</si>
  <si>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</si>
  <si>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</si>
  <si>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</si>
  <si>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</si>
  <si>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</si>
  <si>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</si>
  <si>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</si>
  <si>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</si>
  <si>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</si>
  <si>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</si>
  <si>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</si>
  <si>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</si>
  <si>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</si>
  <si>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</si>
  <si>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</si>
  <si>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</si>
  <si>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</si>
  <si>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</si>
  <si>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</si>
  <si>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</si>
  <si>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</si>
  <si>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</si>
  <si>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</si>
  <si>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</si>
  <si>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</si>
  <si>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</si>
  <si>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</si>
  <si>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</si>
  <si>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</si>
  <si>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</si>
  <si>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</si>
  <si>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</si>
  <si>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</si>
  <si>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</si>
  <si>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</si>
  <si>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</si>
  <si>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</si>
  <si>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</si>
  <si>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</si>
  <si>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</si>
  <si>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</si>
  <si>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</si>
  <si>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</si>
  <si>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</si>
  <si>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</si>
  <si>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</si>
  <si>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</si>
  <si>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</si>
  <si>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</si>
  <si>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</si>
  <si>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</si>
  <si>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</si>
  <si>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</si>
  <si>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</si>
  <si>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</si>
  <si>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</si>
  <si>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</si>
  <si>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</si>
  <si>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</si>
  <si>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</si>
  <si>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</si>
  <si>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</si>
  <si>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</si>
  <si>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</si>
  <si>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</si>
  <si>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</si>
  <si>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</si>
  <si>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</si>
  <si>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</si>
  <si>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</si>
  <si>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</si>
  <si>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</si>
  <si>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</si>
  <si>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</si>
  <si>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</si>
  <si>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</si>
  <si>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</si>
  <si>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</si>
  <si>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</si>
  <si>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</si>
  <si>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</si>
  <si>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</si>
  <si>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</si>
  <si>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</si>
  <si>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</si>
  <si>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</si>
  <si>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</si>
  <si>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</si>
  <si>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</si>
  <si>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</si>
  <si>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</si>
  <si>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</si>
  <si>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</si>
  <si>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</si>
  <si>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</si>
  <si>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</si>
  <si>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</si>
  <si>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</si>
  <si>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</si>
  <si>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</si>
  <si>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</si>
  <si>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</si>
  <si>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</si>
  <si>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</si>
  <si>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</si>
  <si>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</si>
  <si>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</si>
  <si>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</si>
  <si>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</si>
  <si>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</si>
  <si>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</si>
  <si>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</si>
  <si>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</si>
  <si>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</si>
  <si>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</si>
  <si>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</si>
  <si>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</si>
  <si>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</si>
  <si>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</si>
  <si>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</si>
  <si>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</si>
  <si>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</si>
  <si>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</si>
  <si>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</si>
  <si>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</si>
  <si>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</si>
  <si>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</si>
  <si>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</si>
  <si>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</si>
  <si>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</si>
  <si>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</si>
  <si>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</si>
  <si>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</si>
  <si>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</si>
  <si>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</si>
  <si>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</si>
  <si>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</si>
  <si>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</si>
  <si>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</si>
  <si>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</si>
  <si>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</si>
  <si>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</si>
  <si>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</si>
  <si>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</si>
  <si>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</si>
  <si>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</si>
  <si>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</si>
  <si>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</si>
  <si>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</si>
  <si>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</si>
  <si>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</si>
  <si>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</si>
  <si>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</si>
  <si>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</si>
  <si>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</si>
  <si>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</si>
  <si>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</si>
  <si>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</si>
  <si>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</si>
  <si>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</si>
  <si>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</si>
  <si>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</si>
  <si>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</si>
  <si>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</si>
  <si>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</si>
  <si>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</si>
  <si>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</si>
  <si>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</si>
  <si>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</si>
  <si>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</si>
  <si>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</si>
  <si>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</si>
  <si>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</si>
  <si>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</si>
  <si>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</si>
  <si>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</si>
  <si>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</si>
  <si>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</si>
  <si>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</si>
  <si>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</si>
  <si>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</si>
  <si>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</si>
  <si>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</si>
  <si>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</si>
  <si>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</si>
  <si>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</si>
  <si>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</si>
  <si>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</si>
  <si>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</si>
  <si>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</si>
  <si>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</si>
  <si>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</si>
  <si>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</si>
  <si>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</si>
  <si>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</si>
  <si>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</si>
  <si>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</si>
  <si>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</si>
  <si>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</si>
  <si>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</si>
  <si>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</si>
  <si>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</si>
  <si>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</si>
  <si>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</si>
  <si>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</si>
  <si>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</si>
  <si>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</si>
  <si>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</si>
  <si>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</si>
  <si>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</si>
  <si>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</si>
  <si>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</si>
  <si>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</si>
  <si>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</si>
  <si>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</si>
  <si>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</si>
  <si>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</si>
  <si>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</si>
  <si>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</si>
  <si>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</si>
  <si>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</si>
  <si>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</si>
  <si>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</si>
  <si>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</si>
  <si>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</si>
  <si>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</si>
  <si>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</si>
  <si>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</si>
  <si>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</si>
  <si>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</si>
  <si>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</si>
  <si>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</si>
  <si>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</si>
  <si>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</si>
  <si>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</si>
  <si>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</si>
  <si>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</si>
  <si>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</si>
  <si>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</si>
  <si>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</si>
  <si>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</si>
  <si>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</si>
  <si>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</si>
  <si>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</si>
  <si>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</si>
  <si>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</si>
  <si>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</si>
  <si>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</si>
  <si>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</si>
  <si>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</si>
  <si>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</si>
  <si>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</si>
  <si>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</si>
  <si>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</si>
  <si>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</si>
  <si>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</si>
  <si>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</si>
  <si>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</si>
  <si>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</si>
  <si>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</si>
  <si>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</si>
  <si>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</si>
  <si>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</si>
  <si>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</si>
  <si>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</si>
  <si>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</si>
  <si>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</si>
  <si>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</si>
  <si>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</si>
  <si>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</si>
  <si>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</si>
  <si>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</si>
  <si>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</si>
  <si>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</si>
  <si>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</si>
  <si>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</si>
  <si>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</si>
  <si>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</si>
  <si>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</si>
  <si>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</si>
  <si>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</si>
  <si>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</si>
  <si>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</si>
  <si>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</si>
  <si>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</si>
  <si>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</si>
  <si>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</si>
  <si>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</si>
  <si>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</si>
  <si>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</si>
  <si>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</si>
  <si>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</si>
  <si>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</si>
  <si>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</si>
  <si>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</si>
  <si>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</si>
  <si>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</si>
  <si>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</si>
  <si>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</si>
  <si>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</si>
  <si>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</si>
  <si>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</si>
  <si>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</si>
  <si>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</si>
  <si>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</si>
  <si>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</si>
  <si>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</si>
  <si>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</si>
  <si>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</si>
  <si>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</si>
  <si>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</si>
  <si>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</si>
  <si>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</si>
  <si>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</si>
  <si>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</si>
  <si>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</si>
  <si>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</si>
  <si>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</si>
  <si>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</si>
  <si>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</si>
  <si>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</si>
  <si>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</si>
  <si>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</si>
  <si>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</si>
  <si>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</si>
  <si>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</si>
  <si>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</si>
  <si>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</si>
  <si>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</si>
  <si>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</si>
  <si>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</si>
  <si>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</si>
  <si>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</si>
  <si>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</si>
  <si>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</si>
  <si>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</si>
  <si>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</si>
  <si>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</si>
  <si>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</si>
  <si>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</si>
  <si>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</si>
  <si>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</si>
  <si>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</si>
  <si>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</si>
  <si>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</si>
  <si>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</si>
  <si>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</si>
  <si>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</si>
  <si>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</si>
  <si>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</si>
  <si>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</si>
  <si>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</si>
  <si>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</si>
  <si>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</si>
  <si>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</si>
  <si>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</si>
  <si>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</si>
  <si>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</si>
  <si>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</si>
  <si>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</si>
  <si>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</si>
  <si>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</si>
  <si>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</si>
  <si>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</si>
  <si>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</si>
  <si>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</si>
  <si>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</si>
  <si>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</si>
  <si>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</si>
  <si>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</si>
  <si>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</si>
  <si>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</si>
  <si>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</si>
  <si>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</si>
  <si>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</si>
  <si>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</si>
  <si>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</si>
  <si>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</si>
  <si>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</si>
  <si>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</si>
  <si>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</si>
  <si>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</si>
  <si>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</si>
  <si>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</si>
  <si>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</si>
  <si>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</si>
  <si>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</si>
  <si>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</si>
  <si>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</si>
  <si>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</si>
  <si>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</si>
  <si>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</si>
  <si>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</si>
  <si>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</si>
  <si>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</si>
  <si>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</si>
  <si>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</si>
  <si>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</si>
  <si>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</si>
  <si>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</si>
  <si>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</si>
  <si>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</si>
  <si>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</si>
  <si>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</si>
  <si>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</si>
  <si>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</si>
  <si>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</si>
  <si>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</si>
  <si>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</si>
  <si>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</si>
  <si>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</si>
  <si>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</si>
  <si>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</si>
  <si>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</si>
  <si>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</si>
  <si>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</si>
  <si>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</si>
  <si>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</si>
  <si>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</si>
  <si>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</si>
  <si>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</si>
  <si>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</si>
  <si>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</si>
  <si>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</si>
  <si>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</si>
  <si>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</si>
  <si>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</si>
  <si>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</si>
  <si>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</si>
  <si>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</si>
  <si>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</si>
  <si>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</si>
  <si>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</si>
  <si>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</si>
  <si>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</si>
  <si>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</si>
  <si>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</si>
  <si>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</si>
  <si>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</si>
  <si>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</si>
  <si>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</si>
  <si>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</si>
  <si>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</si>
  <si>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</si>
  <si>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</si>
  <si>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</si>
  <si>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</si>
  <si>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</si>
  <si>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</si>
  <si>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</si>
  <si>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</si>
  <si>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</si>
  <si>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</si>
  <si>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</si>
  <si>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</si>
  <si>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</si>
  <si>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</si>
  <si>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</si>
  <si>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</si>
  <si>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</si>
  <si>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</si>
  <si>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</si>
  <si>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</si>
  <si>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</si>
  <si>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</si>
  <si>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</si>
  <si>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</si>
  <si>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</si>
  <si>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</si>
  <si>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</si>
  <si>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</si>
  <si>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</si>
  <si>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</si>
  <si>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</si>
  <si>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</si>
  <si>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</si>
  <si>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</si>
  <si>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</si>
  <si>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</si>
  <si>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</si>
  <si>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</si>
  <si>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</si>
  <si>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</si>
  <si>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</si>
  <si>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</si>
  <si>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</si>
  <si>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</si>
  <si>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</si>
  <si>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</si>
  <si>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</si>
  <si>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</si>
  <si>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</si>
  <si>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</si>
  <si>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</si>
  <si>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</si>
  <si>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</si>
  <si>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</si>
  <si>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</si>
  <si>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</si>
  <si>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</si>
  <si>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</si>
  <si>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</si>
  <si>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</si>
  <si>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</si>
  <si>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</si>
  <si>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</si>
  <si>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</si>
  <si>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</si>
  <si>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</si>
  <si>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</si>
  <si>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</si>
  <si>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</si>
  <si>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</si>
  <si>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</si>
  <si>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</si>
  <si>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</si>
  <si>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</si>
  <si>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</si>
  <si>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</si>
  <si>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</si>
  <si>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</si>
  <si>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</si>
  <si>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</si>
  <si>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</si>
  <si>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</si>
  <si>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</si>
  <si>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</si>
  <si>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</si>
  <si>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</si>
  <si>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</si>
  <si>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</si>
  <si>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</si>
  <si>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</si>
  <si>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</si>
  <si>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</si>
  <si>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</si>
  <si>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</si>
  <si>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</si>
  <si>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</si>
  <si>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</si>
  <si>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</si>
  <si>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</si>
  <si>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</si>
  <si>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</si>
  <si>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</si>
  <si>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</si>
  <si>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</si>
  <si>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</si>
  <si>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</si>
  <si>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</si>
  <si>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</si>
  <si>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</si>
  <si>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</si>
  <si>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</si>
  <si>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</si>
  <si>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</si>
  <si>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</si>
  <si>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</si>
  <si>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</si>
  <si>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</si>
  <si>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</si>
  <si>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</si>
  <si>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</si>
  <si>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</si>
  <si>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</si>
  <si>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</si>
  <si>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</si>
  <si>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</si>
  <si>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</si>
  <si>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</si>
  <si>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</si>
  <si>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</si>
  <si>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</si>
  <si>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</si>
  <si>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</si>
  <si>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</si>
  <si>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</si>
  <si>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</si>
  <si>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</si>
  <si>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</si>
  <si>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</si>
  <si>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</si>
  <si>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</si>
  <si>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</si>
  <si>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</si>
  <si>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</si>
  <si>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</si>
  <si>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</si>
  <si>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</si>
  <si>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</si>
  <si>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</si>
  <si>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</si>
  <si>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</si>
  <si>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</si>
  <si>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</si>
  <si>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</si>
  <si>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</si>
  <si>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</si>
  <si>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</si>
  <si>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</si>
  <si>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</si>
  <si>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</si>
  <si>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</si>
  <si>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</si>
  <si>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</si>
  <si>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</si>
  <si>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</si>
  <si>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</si>
  <si>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</si>
  <si>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</si>
  <si>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</si>
  <si>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</si>
  <si>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</si>
  <si>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</si>
  <si>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</si>
  <si>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</si>
  <si>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</si>
  <si>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</si>
  <si>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</si>
  <si>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</si>
  <si>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</si>
  <si>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</si>
  <si>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</si>
  <si>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</si>
  <si>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</si>
  <si>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</si>
  <si>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</si>
  <si>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</si>
  <si>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</si>
  <si>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</si>
  <si>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</si>
  <si>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</si>
  <si>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</si>
  <si>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</si>
  <si>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</si>
  <si>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</si>
  <si>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</si>
  <si>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</si>
  <si>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</si>
  <si>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</si>
  <si>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</si>
  <si>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</si>
  <si>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</si>
  <si>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</si>
  <si>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</si>
  <si>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</si>
  <si>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</si>
  <si>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</si>
  <si>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</si>
  <si>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</si>
  <si>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</si>
  <si>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</si>
  <si>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</si>
  <si>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</si>
  <si>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</si>
  <si>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</si>
  <si>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</si>
  <si>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</si>
  <si>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</si>
  <si>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</si>
  <si>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</si>
  <si>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</si>
  <si>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</si>
  <si>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</si>
  <si>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</si>
  <si>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</si>
  <si>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</si>
  <si>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</si>
  <si>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</si>
  <si>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</si>
  <si>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</si>
  <si>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</si>
  <si>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</si>
  <si>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</si>
  <si>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</si>
  <si>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</si>
  <si>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</si>
  <si>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</si>
  <si>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</si>
  <si>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</si>
  <si>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</si>
  <si>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</si>
  <si>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</si>
  <si>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</si>
  <si>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</si>
  <si>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</si>
  <si>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</si>
  <si>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</si>
  <si>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</si>
  <si>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</si>
  <si>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</si>
  <si>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</si>
  <si>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</si>
  <si>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</si>
  <si>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</si>
  <si>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</si>
  <si>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</si>
  <si>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</si>
  <si>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</si>
  <si>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</si>
  <si>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</si>
  <si>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</si>
  <si>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</si>
  <si>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</si>
  <si>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</si>
  <si>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</si>
  <si>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</si>
  <si>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</si>
  <si>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</si>
  <si>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</si>
  <si>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</si>
  <si>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</si>
  <si>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</si>
  <si>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</si>
  <si>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</si>
  <si>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</si>
  <si>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</si>
  <si>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</si>
  <si>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</si>
  <si>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</si>
  <si>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</si>
  <si>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</si>
  <si>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</si>
  <si>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</si>
  <si>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</si>
  <si>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</si>
  <si>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</si>
  <si>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</si>
  <si>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</si>
  <si>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</si>
  <si>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</si>
  <si>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</si>
  <si>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</si>
  <si>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</si>
  <si>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</si>
  <si>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</si>
  <si>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</si>
  <si>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</si>
  <si>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</si>
  <si>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</si>
  <si>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</si>
  <si>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</si>
  <si>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</si>
  <si>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</si>
  <si>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</si>
  <si>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</si>
  <si>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</si>
  <si>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</si>
  <si>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</si>
  <si>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</si>
  <si>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</si>
  <si>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</si>
  <si>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</si>
  <si>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</si>
  <si>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</si>
  <si>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</si>
  <si>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</si>
  <si>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</si>
  <si>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</si>
  <si>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</si>
  <si>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</si>
  <si>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</si>
  <si>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</si>
  <si>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</si>
  <si>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</si>
  <si>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</si>
  <si>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</si>
  <si>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</si>
  <si>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</si>
  <si>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</si>
  <si>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</si>
  <si>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</si>
  <si>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</si>
  <si>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</si>
  <si>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</si>
  <si>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</si>
  <si>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</si>
  <si>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</si>
  <si>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</si>
  <si>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</si>
  <si>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</si>
  <si>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</si>
  <si>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</si>
  <si>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</si>
  <si>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</si>
  <si>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</si>
  <si>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</si>
  <si>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</si>
  <si>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</si>
  <si>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</si>
  <si>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</si>
  <si>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</si>
  <si>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</si>
  <si>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</si>
  <si>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</si>
  <si>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</si>
  <si>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</si>
  <si>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</si>
  <si>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</si>
  <si>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</si>
  <si>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</si>
  <si>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</si>
  <si>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</si>
  <si>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</si>
  <si>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</si>
  <si>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</si>
  <si>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</si>
  <si>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</si>
  <si>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</si>
  <si>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</si>
  <si>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</si>
  <si>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</si>
  <si>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</si>
  <si>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</si>
  <si>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</si>
  <si>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</si>
  <si>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</si>
  <si>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</si>
  <si>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</si>
  <si>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</si>
  <si>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</si>
  <si>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</si>
  <si>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</si>
  <si>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</si>
  <si>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</si>
  <si>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</si>
  <si>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</si>
  <si>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</si>
  <si>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</si>
  <si>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</si>
  <si>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</si>
  <si>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</si>
  <si>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</si>
  <si>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</si>
  <si>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</si>
  <si>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</si>
  <si>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</si>
  <si>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</si>
  <si>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</si>
  <si>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</si>
  <si>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</si>
  <si>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</si>
  <si>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</si>
  <si>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</si>
  <si>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</si>
  <si>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</si>
  <si>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</si>
  <si>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</si>
  <si>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</si>
  <si>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</si>
  <si>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</si>
  <si>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</si>
  <si>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</si>
  <si>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</si>
  <si>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</si>
  <si>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</si>
  <si>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</si>
  <si>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</si>
  <si>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</si>
  <si>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</si>
  <si>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</si>
  <si>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</si>
  <si>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</si>
  <si>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</si>
  <si>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</si>
  <si>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</si>
  <si>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</si>
  <si>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</si>
  <si>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</si>
  <si>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</si>
  <si>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</si>
  <si>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</si>
  <si>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</si>
  <si>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</si>
  <si>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</si>
  <si>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</si>
  <si>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</si>
  <si>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</si>
  <si>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</si>
  <si>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</si>
  <si>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</si>
  <si>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</si>
  <si>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</si>
  <si>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</si>
  <si>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</si>
  <si>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</si>
  <si>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</si>
  <si>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</si>
  <si>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</si>
  <si>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</si>
  <si>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</si>
  <si>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</si>
  <si>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</si>
  <si>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</si>
  <si>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</si>
  <si>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</si>
  <si>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</si>
  <si>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</si>
  <si>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</si>
  <si>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</si>
  <si>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</si>
  <si>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</si>
  <si>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</si>
  <si>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</si>
  <si>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</si>
  <si>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</si>
  <si>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</si>
  <si>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</si>
  <si>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</si>
  <si>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</si>
  <si>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</si>
  <si>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</si>
  <si>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</si>
  <si>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</si>
  <si>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</si>
  <si>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</si>
  <si>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</si>
  <si>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</si>
  <si>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</si>
  <si>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</si>
  <si>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</si>
  <si>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</si>
  <si>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</si>
  <si>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</si>
  <si>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</si>
  <si>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</si>
  <si>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</si>
  <si>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</si>
  <si>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</si>
  <si>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</si>
  <si>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</si>
  <si>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</si>
  <si>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</si>
  <si>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</si>
  <si>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</si>
  <si>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</si>
  <si>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</si>
  <si>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</si>
  <si>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</si>
  <si>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</si>
  <si>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</si>
  <si>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</si>
  <si>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</si>
  <si>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</si>
  <si>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</si>
  <si>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</si>
  <si>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</si>
  <si>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</si>
  <si>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</si>
  <si>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</si>
  <si>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</si>
  <si>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</si>
  <si>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</si>
  <si>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</si>
  <si>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</si>
  <si>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</si>
  <si>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</si>
  <si>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</si>
  <si>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</si>
  <si>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</si>
  <si>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</si>
  <si>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</si>
  <si>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</si>
  <si>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</si>
  <si>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</si>
  <si>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</si>
  <si>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</si>
  <si>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</si>
  <si>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</si>
  <si>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</si>
  <si>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</si>
  <si>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</si>
  <si>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</si>
  <si>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</si>
  <si>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</si>
  <si>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</si>
  <si>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</si>
  <si>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</si>
  <si>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</si>
  <si>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</si>
  <si>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</si>
  <si>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</si>
  <si>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</si>
  <si>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</si>
  <si>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</si>
  <si>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</si>
  <si>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</si>
  <si>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</si>
  <si>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</si>
  <si>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</si>
  <si>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</si>
  <si>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</si>
  <si>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</si>
  <si>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</si>
  <si>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</si>
  <si>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</si>
  <si>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</si>
  <si>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</si>
  <si>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</si>
  <si>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</si>
  <si>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</si>
  <si>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</si>
  <si>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</si>
  <si>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</si>
  <si>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</si>
  <si>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</si>
  <si>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</si>
  <si>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</si>
  <si>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</si>
  <si>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</si>
  <si>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</si>
  <si>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</si>
  <si>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</si>
  <si>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</si>
  <si>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</si>
  <si>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</si>
  <si>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</si>
  <si>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</si>
  <si>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</si>
  <si>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</si>
  <si>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</si>
  <si>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</si>
  <si>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</si>
  <si>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</si>
  <si>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</si>
  <si>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</si>
  <si>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</si>
  <si>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</si>
  <si>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</si>
  <si>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</si>
  <si>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</si>
  <si>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</si>
  <si>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</si>
  <si>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</si>
  <si>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</si>
  <si>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</si>
  <si>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</si>
  <si>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</si>
  <si>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</si>
  <si>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</si>
  <si>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</si>
  <si>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</si>
  <si>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</si>
  <si>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</si>
  <si>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</si>
  <si>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</si>
  <si>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</si>
  <si>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</si>
  <si>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</si>
  <si>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</si>
  <si>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</si>
  <si>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</si>
  <si>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</si>
  <si>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</si>
  <si>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</si>
  <si>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</si>
  <si>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</si>
  <si>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</si>
  <si>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</si>
  <si>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</si>
  <si>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</si>
  <si>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</si>
  <si>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</si>
  <si>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</si>
  <si>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</si>
  <si>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</si>
  <si>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</si>
  <si>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</si>
  <si>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</si>
  <si>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</si>
  <si>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</si>
  <si>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</si>
  <si>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</si>
  <si>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</si>
  <si>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</si>
  <si>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</si>
  <si>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</si>
  <si>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</si>
  <si>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</si>
  <si>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</si>
  <si>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</si>
  <si>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</si>
  <si>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</si>
  <si>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</si>
  <si>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</si>
  <si>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</si>
  <si>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</si>
  <si>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</si>
  <si>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</si>
  <si>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</si>
  <si>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</si>
  <si>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</si>
  <si>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</si>
  <si>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</si>
  <si>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</si>
  <si>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</si>
  <si>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</si>
  <si>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</si>
  <si>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</si>
  <si>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</si>
  <si>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</si>
  <si>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</si>
  <si>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</si>
  <si>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</si>
  <si>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</si>
  <si>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</si>
  <si>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</si>
  <si>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</si>
  <si>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</si>
  <si>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</si>
  <si>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</si>
  <si>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</si>
  <si>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</si>
  <si>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</si>
  <si>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</si>
  <si>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</si>
  <si>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</si>
  <si>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</si>
  <si>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</si>
  <si>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</si>
  <si>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</si>
  <si>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</si>
  <si>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</si>
  <si>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</si>
  <si>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</si>
  <si>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</si>
  <si>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</si>
  <si>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</si>
  <si>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</si>
  <si>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</si>
  <si>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</si>
  <si>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</si>
  <si>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</si>
  <si>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</si>
  <si>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</si>
  <si>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</si>
  <si>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</si>
  <si>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</si>
  <si>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</si>
  <si>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</si>
  <si>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</si>
  <si>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</si>
  <si>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</si>
  <si>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</si>
  <si>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</si>
  <si>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</si>
  <si>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</si>
  <si>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</si>
  <si>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</si>
  <si>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</si>
  <si>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</si>
  <si>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</si>
  <si>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</si>
  <si>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</si>
  <si>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</si>
  <si>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</si>
  <si>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</si>
  <si>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</si>
  <si>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</si>
  <si>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</si>
  <si>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</si>
  <si>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</si>
  <si>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</si>
  <si>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</si>
  <si>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</si>
  <si>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</si>
  <si>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</si>
  <si>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</si>
  <si>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</si>
  <si>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</si>
  <si>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</si>
  <si>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</si>
  <si>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</si>
  <si>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</si>
  <si>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</si>
  <si>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</si>
  <si>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</si>
  <si>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</si>
  <si>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</si>
  <si>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</si>
  <si>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</si>
  <si>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</si>
  <si>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</si>
  <si>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</si>
  <si>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</si>
  <si>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</si>
  <si>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</si>
  <si>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</si>
  <si>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</si>
  <si>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</si>
  <si>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</si>
  <si>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</si>
  <si>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</si>
  <si>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</si>
  <si>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</si>
  <si>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</si>
  <si>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</si>
  <si>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</si>
  <si>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</si>
  <si>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</si>
  <si>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</si>
  <si>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</si>
  <si>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</si>
  <si>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</si>
  <si>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</si>
  <si>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</si>
  <si>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</si>
  <si>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</si>
  <si>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</si>
  <si>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</si>
  <si>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</si>
  <si>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</si>
  <si>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</si>
  <si>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</si>
  <si>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</si>
  <si>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</si>
  <si>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</si>
  <si>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</si>
  <si>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</si>
  <si>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</si>
  <si>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</si>
  <si>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</si>
  <si>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</si>
  <si>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</si>
  <si>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</si>
  <si>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</si>
  <si>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</si>
  <si>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</si>
  <si>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</si>
  <si>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</si>
  <si>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</si>
  <si>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</si>
  <si>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</si>
  <si>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</si>
  <si>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</si>
  <si>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</si>
  <si>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</si>
  <si>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</si>
  <si>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</si>
  <si>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</si>
  <si>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</si>
  <si>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</si>
  <si>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</si>
  <si>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</si>
  <si>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</si>
  <si>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</si>
  <si>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</si>
  <si>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</si>
  <si>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</si>
  <si>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</si>
  <si>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</si>
  <si>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</si>
  <si>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</si>
  <si>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</si>
  <si>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</si>
  <si>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</si>
  <si>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</si>
  <si>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</si>
  <si>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</si>
  <si>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</si>
  <si>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</si>
  <si>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</si>
  <si>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</si>
  <si>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</si>
  <si>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</si>
  <si>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</si>
  <si>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</si>
  <si>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</si>
  <si>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</si>
  <si>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</si>
  <si>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</si>
  <si>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</si>
  <si>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</si>
  <si>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</si>
  <si>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</si>
  <si>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</si>
  <si>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</si>
  <si>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</si>
  <si>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</si>
  <si>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</si>
  <si>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</si>
  <si>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</si>
  <si>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</si>
  <si>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</si>
  <si>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</si>
  <si>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</si>
  <si>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</si>
  <si>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</si>
  <si>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</si>
  <si>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</si>
  <si>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</si>
  <si>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</si>
  <si>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</si>
  <si>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</si>
  <si>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</si>
  <si>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</si>
  <si>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</si>
  <si>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</si>
  <si>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</si>
  <si>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</si>
  <si>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</si>
  <si>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</si>
  <si>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</si>
  <si>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</si>
  <si>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</si>
  <si>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</si>
  <si>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</si>
  <si>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</si>
  <si>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</si>
  <si>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</si>
  <si>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</si>
  <si>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</si>
  <si>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</si>
  <si>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</si>
  <si>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</si>
  <si>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</si>
  <si>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</si>
  <si>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</si>
  <si>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</si>
  <si>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</si>
  <si>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</si>
  <si>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</si>
  <si>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</si>
  <si>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</si>
  <si>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</si>
  <si>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</si>
  <si>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</si>
  <si>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</si>
  <si>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</si>
  <si>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</si>
  <si>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</si>
  <si>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</si>
  <si>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</si>
  <si>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</si>
  <si>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</si>
  <si>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</si>
  <si>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</si>
  <si>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</si>
  <si>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</si>
  <si>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</si>
  <si>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</si>
  <si>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</si>
  <si>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</si>
  <si>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</si>
  <si>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</si>
  <si>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</si>
  <si>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</si>
  <si>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</si>
  <si>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</si>
  <si>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</si>
  <si>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</si>
  <si>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</si>
  <si>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</si>
  <si>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</si>
  <si>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</si>
  <si>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</si>
  <si>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</si>
  <si>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</si>
  <si>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</si>
  <si>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</si>
  <si>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</si>
  <si>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</si>
  <si>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</si>
  <si>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</si>
  <si>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</si>
  <si>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</si>
  <si>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</si>
  <si>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</si>
  <si>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</si>
  <si>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</si>
  <si>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</si>
  <si>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</si>
  <si>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</si>
  <si>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</si>
  <si>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</si>
  <si>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</si>
  <si>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</si>
  <si>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</si>
  <si>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</si>
  <si>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</si>
  <si>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</si>
  <si>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</si>
  <si>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</si>
  <si>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</si>
  <si>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</si>
  <si>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</si>
  <si>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</si>
  <si>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</si>
  <si>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</si>
  <si>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</si>
  <si>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</si>
  <si>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</si>
  <si>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</si>
  <si>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</si>
  <si>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</si>
  <si>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</si>
  <si>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</si>
  <si>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</si>
  <si>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</si>
  <si>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</si>
  <si>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</si>
  <si>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</si>
  <si>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</si>
  <si>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</si>
  <si>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</si>
  <si>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</si>
  <si>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</si>
  <si>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</si>
  <si>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</si>
  <si>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</si>
  <si>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</si>
  <si>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</si>
  <si>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</si>
  <si>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</si>
  <si>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</si>
  <si>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</si>
  <si>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</si>
  <si>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</si>
  <si>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</si>
  <si>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</si>
  <si>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</si>
  <si>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</si>
  <si>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</si>
  <si>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</si>
  <si>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</si>
  <si>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</si>
  <si>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</si>
  <si>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</si>
  <si>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</si>
  <si>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</si>
  <si>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</si>
  <si>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</si>
  <si>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</si>
  <si>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</si>
  <si>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</si>
  <si>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</si>
  <si>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</si>
  <si>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</si>
  <si>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</si>
  <si>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</si>
  <si>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</si>
  <si>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</si>
  <si>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</si>
  <si>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</si>
  <si>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</si>
  <si>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</si>
  <si>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</si>
  <si>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</si>
  <si>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</si>
  <si>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</si>
  <si>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</si>
  <si>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</si>
  <si>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</si>
  <si>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</si>
  <si>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</si>
  <si>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</si>
  <si>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</si>
  <si>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</si>
  <si>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</si>
  <si>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</si>
  <si>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</si>
  <si>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</si>
  <si>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</si>
  <si>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</si>
  <si>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</si>
  <si>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</si>
  <si>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</si>
  <si>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</si>
  <si>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</si>
  <si>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</si>
  <si>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</si>
  <si>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</si>
  <si>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</si>
  <si>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</si>
  <si>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</si>
  <si>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</si>
  <si>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</si>
  <si>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</si>
  <si>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</si>
  <si>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</si>
  <si>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</si>
  <si>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</si>
  <si>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</si>
  <si>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</si>
  <si>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</si>
  <si>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</si>
  <si>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</si>
  <si>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</si>
  <si>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</si>
  <si>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</si>
  <si>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</si>
  <si>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</si>
  <si>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</si>
  <si>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</si>
  <si>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</si>
  <si>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</si>
  <si>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</si>
  <si>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</si>
  <si>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</si>
  <si>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</si>
  <si>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</si>
  <si>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</si>
  <si>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</si>
  <si>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</si>
  <si>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</si>
  <si>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</si>
  <si>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</si>
  <si>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</si>
  <si>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</si>
  <si>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</si>
  <si>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</si>
  <si>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</si>
  <si>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</si>
  <si>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</si>
  <si>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</si>
  <si>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</si>
  <si>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</si>
  <si>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</si>
  <si>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</si>
  <si>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</si>
  <si>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</si>
  <si>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</si>
  <si>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</si>
  <si>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</si>
  <si>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</si>
  <si>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</si>
  <si>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</si>
  <si>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</si>
  <si>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</si>
  <si>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</si>
  <si>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</si>
  <si>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</si>
  <si>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</si>
  <si>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</si>
  <si>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</si>
  <si>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</si>
  <si>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</si>
  <si>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</si>
  <si>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</si>
  <si>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</si>
  <si>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</si>
  <si>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</si>
  <si>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</si>
  <si>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</si>
  <si>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</si>
  <si>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</si>
  <si>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</si>
  <si>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</si>
  <si>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</si>
  <si>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</si>
  <si>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</si>
  <si>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</si>
  <si>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</si>
  <si>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</si>
  <si>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</si>
  <si>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</si>
  <si>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</si>
  <si>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</si>
  <si>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</si>
  <si>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</si>
  <si>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</si>
  <si>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</si>
  <si>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</si>
  <si>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</si>
  <si>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</si>
  <si>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</si>
  <si>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</si>
  <si>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</si>
  <si>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</si>
  <si>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</si>
  <si>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</si>
  <si>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</si>
  <si>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</si>
  <si>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</si>
  <si>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</si>
  <si>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</si>
  <si>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</si>
  <si>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</si>
  <si>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</si>
  <si>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</si>
  <si>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</si>
  <si>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</si>
  <si>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</si>
  <si>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</si>
  <si>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</si>
  <si>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</si>
  <si>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</si>
  <si>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</si>
  <si>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</si>
  <si>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</si>
  <si>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</si>
  <si>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</si>
  <si>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</si>
  <si>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</si>
  <si>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</si>
  <si>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</si>
  <si>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</si>
  <si>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</si>
  <si>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</si>
  <si>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</si>
  <si>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</si>
  <si>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</si>
  <si>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</si>
  <si>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</si>
  <si>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</si>
  <si>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</si>
  <si>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</si>
  <si>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</si>
  <si>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</si>
  <si>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</si>
  <si>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</si>
  <si>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</si>
  <si>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</si>
  <si>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</si>
  <si>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</si>
  <si>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</si>
  <si>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</si>
  <si>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</si>
  <si>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</si>
  <si>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</si>
  <si>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</si>
  <si>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</si>
  <si>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</si>
  <si>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</si>
  <si>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</si>
  <si>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</si>
  <si>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</si>
  <si>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</si>
  <si>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</si>
  <si>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</si>
  <si>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</si>
  <si>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</si>
  <si>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</si>
  <si>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</si>
  <si>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</si>
  <si>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</si>
  <si>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</si>
  <si>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</si>
  <si>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</si>
  <si>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</si>
  <si>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</si>
  <si>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</si>
  <si>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</si>
  <si>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</si>
  <si>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</si>
  <si>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</si>
  <si>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</si>
  <si>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</si>
  <si>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</si>
  <si>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</si>
  <si>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</si>
  <si>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</si>
  <si>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</si>
  <si>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</si>
  <si>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</si>
  <si>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</si>
  <si>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</si>
  <si>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</si>
  <si>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</si>
  <si>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</si>
  <si>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</si>
  <si>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</si>
  <si>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</si>
  <si>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</si>
  <si>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</si>
  <si>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</si>
  <si>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</si>
  <si>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</si>
  <si>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</si>
  <si>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</si>
  <si>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</si>
  <si>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</si>
  <si>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</si>
  <si>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</si>
  <si>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</si>
  <si>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</si>
  <si>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</si>
  <si>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</si>
  <si>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</si>
  <si>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</si>
  <si>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</si>
  <si>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</si>
  <si>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</si>
  <si>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</si>
  <si>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</si>
  <si>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</si>
  <si>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</si>
  <si>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</si>
  <si>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</si>
  <si>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</si>
  <si>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</si>
  <si>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</si>
  <si>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</si>
  <si>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</si>
  <si>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</si>
  <si>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</si>
  <si>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</si>
  <si>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</si>
  <si>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</si>
  <si>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</si>
  <si>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</si>
  <si>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</si>
  <si>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</si>
  <si>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</si>
  <si>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</si>
  <si>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</si>
  <si>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</si>
  <si>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</si>
  <si>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</si>
  <si>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</si>
  <si>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</si>
  <si>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</si>
  <si>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</si>
  <si>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</si>
  <si>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</si>
  <si>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</si>
  <si>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</si>
  <si>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</si>
  <si>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</si>
  <si>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</si>
  <si>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</si>
  <si>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</si>
  <si>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</si>
  <si>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</si>
  <si>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</si>
  <si>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</si>
  <si>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</si>
  <si>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</si>
  <si>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</si>
  <si>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</si>
  <si>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</si>
  <si>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</si>
  <si>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</si>
  <si>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</si>
  <si>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</si>
  <si>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</si>
  <si>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</si>
  <si>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</si>
  <si>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</si>
  <si>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</si>
  <si>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</si>
  <si>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</si>
  <si>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</si>
  <si>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</si>
  <si>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</si>
  <si>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</si>
  <si>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</si>
  <si>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</si>
  <si>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</si>
  <si>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</si>
  <si>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</si>
  <si>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</si>
  <si>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</si>
  <si>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</si>
  <si>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</si>
  <si>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</si>
  <si>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</si>
  <si>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</si>
  <si>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</si>
  <si>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</si>
  <si>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</si>
  <si>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</si>
  <si>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</si>
  <si>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</si>
  <si>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</si>
  <si>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</si>
  <si>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</si>
  <si>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</si>
  <si>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</si>
  <si>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</si>
  <si>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</si>
  <si>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</si>
  <si>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</si>
  <si>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</si>
  <si>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</si>
  <si>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</si>
  <si>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</si>
  <si>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</si>
  <si>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</si>
  <si>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</si>
  <si>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</si>
  <si>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</si>
  <si>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</si>
  <si>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</si>
  <si>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</si>
  <si>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</si>
  <si>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</si>
  <si>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</si>
  <si>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</si>
  <si>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</si>
  <si>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</si>
  <si>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</si>
  <si>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</si>
  <si>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</si>
  <si>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</si>
  <si>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</si>
  <si>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</si>
  <si>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</si>
  <si>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</si>
  <si>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</si>
  <si>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</si>
  <si>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</si>
  <si>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</si>
  <si>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</si>
  <si>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</si>
  <si>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</si>
  <si>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</si>
  <si>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</si>
  <si>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</si>
  <si>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</si>
  <si>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</si>
  <si>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</si>
  <si>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</si>
  <si>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</si>
  <si>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</si>
  <si>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</si>
  <si>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</si>
  <si>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</si>
  <si>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</si>
  <si>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</si>
  <si>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</si>
  <si>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</si>
  <si>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</si>
  <si>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</si>
  <si>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</si>
  <si>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</si>
  <si>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</si>
  <si>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</si>
  <si>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</si>
  <si>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</si>
  <si>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</si>
  <si>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</si>
  <si>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</si>
  <si>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</si>
  <si>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</si>
  <si>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</si>
  <si>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</si>
  <si>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</si>
  <si>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</si>
  <si>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</si>
  <si>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</si>
  <si>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</si>
  <si>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</si>
  <si>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</si>
  <si>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</si>
  <si>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</si>
  <si>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</si>
  <si>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</si>
  <si>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</si>
  <si>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</si>
  <si>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</si>
  <si>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</si>
  <si>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</si>
  <si>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</si>
  <si>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</si>
  <si>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</si>
  <si>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</si>
  <si>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</si>
  <si>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</si>
  <si>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</si>
  <si>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</si>
  <si>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</si>
  <si>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</si>
  <si>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</si>
  <si>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</si>
  <si>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</si>
  <si>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</si>
  <si>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</si>
  <si>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</si>
  <si>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</si>
  <si>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</si>
  <si>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</si>
  <si>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</si>
  <si>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</si>
  <si>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</si>
  <si>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</si>
  <si>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</si>
  <si>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</si>
  <si>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</si>
  <si>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</si>
  <si>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</si>
  <si>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</si>
  <si>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</si>
  <si>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</si>
  <si>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</si>
  <si>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</si>
  <si>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</si>
  <si>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</si>
  <si>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</si>
  <si>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</si>
  <si>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</si>
  <si>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</si>
  <si>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</si>
  <si>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</si>
  <si>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</si>
  <si>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</si>
  <si>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</si>
  <si>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</si>
  <si>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</si>
  <si>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</si>
  <si>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</si>
  <si>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</si>
  <si>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</si>
  <si>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</si>
  <si>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</si>
  <si>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</si>
  <si>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</si>
  <si>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</si>
  <si>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</si>
  <si>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</si>
  <si>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</si>
  <si>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</si>
  <si>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</si>
  <si>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</si>
  <si>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</si>
  <si>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</si>
  <si>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</si>
  <si>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</si>
  <si>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</si>
  <si>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</si>
  <si>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</si>
  <si>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</si>
  <si>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</si>
  <si>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</si>
  <si>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</si>
  <si>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</si>
  <si>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</si>
  <si>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</si>
  <si>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</si>
  <si>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</si>
  <si>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</si>
  <si>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</si>
  <si>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</si>
  <si>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</si>
  <si>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</si>
  <si>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</si>
  <si>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</si>
  <si>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</si>
  <si>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</si>
  <si>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</si>
  <si>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</si>
  <si>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</si>
  <si>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</si>
  <si>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</si>
  <si>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</si>
  <si>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</si>
  <si>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</si>
  <si>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</si>
  <si>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</si>
  <si>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</si>
  <si>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</si>
  <si>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</si>
  <si>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</si>
  <si>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</si>
  <si>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</si>
  <si>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</si>
  <si>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</si>
  <si>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</si>
  <si>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</si>
  <si>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</si>
  <si>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</si>
  <si>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</si>
  <si>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</si>
  <si>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</si>
  <si>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</si>
  <si>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</si>
  <si>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</si>
  <si>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</si>
  <si>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</si>
  <si>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</si>
  <si>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</si>
  <si>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</si>
  <si>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</si>
  <si>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</si>
  <si>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</si>
  <si>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</si>
  <si>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</si>
  <si>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</si>
  <si>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</si>
  <si>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</si>
  <si>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</si>
  <si>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</si>
  <si>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</si>
  <si>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</si>
  <si>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</si>
  <si>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</si>
  <si>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</si>
  <si>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</si>
  <si>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</si>
  <si>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</si>
  <si>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</si>
  <si>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</si>
  <si>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</si>
  <si>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</si>
  <si>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</si>
  <si>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</si>
  <si>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</si>
  <si>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</si>
  <si>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</si>
  <si>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</si>
  <si>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</si>
  <si>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</si>
  <si>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</si>
  <si>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</si>
  <si>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</si>
  <si>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</si>
  <si>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</si>
  <si>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</si>
  <si>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</si>
  <si>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</si>
  <si>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</si>
  <si>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</si>
  <si>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</si>
  <si>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</si>
  <si>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</si>
  <si>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</si>
  <si>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</si>
  <si>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</si>
  <si>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</si>
  <si>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</si>
  <si>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</si>
  <si>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</si>
  <si>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</si>
  <si>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</si>
  <si>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</si>
  <si>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</si>
  <si>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</si>
  <si>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</si>
  <si>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</si>
  <si>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</si>
  <si>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</si>
  <si>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</si>
  <si>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</si>
  <si>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</si>
  <si>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</si>
  <si>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</si>
  <si>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</si>
  <si>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</si>
  <si>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</si>
  <si>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</si>
  <si>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</si>
  <si>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</si>
  <si>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</si>
  <si>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</si>
  <si>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</si>
  <si>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</si>
  <si>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</si>
  <si>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</si>
  <si>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</si>
  <si>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</si>
  <si>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</si>
  <si>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</si>
  <si>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</si>
  <si>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</si>
  <si>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</si>
  <si>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</si>
  <si>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</si>
  <si>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</si>
  <si>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</si>
  <si>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</si>
  <si>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</si>
  <si>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</si>
  <si>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</si>
  <si>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</si>
  <si>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</si>
  <si>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</si>
  <si>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</si>
  <si>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</si>
  <si>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</si>
  <si>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</si>
  <si>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</si>
  <si>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</si>
  <si>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</si>
  <si>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</si>
  <si>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</si>
  <si>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</si>
  <si>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</si>
  <si>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</si>
  <si>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</si>
  <si>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</si>
  <si>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</si>
  <si>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</si>
  <si>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</si>
  <si>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</si>
  <si>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</si>
  <si>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</si>
  <si>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</si>
  <si>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</si>
  <si>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</si>
  <si>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</si>
  <si>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</si>
  <si>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</si>
  <si>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</si>
  <si>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</si>
  <si>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</si>
  <si>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</si>
  <si>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</si>
  <si>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</si>
  <si>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</si>
  <si>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</si>
  <si>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</si>
  <si>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</si>
  <si>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</si>
  <si>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</si>
  <si>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</si>
  <si>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</si>
  <si>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</si>
  <si>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</si>
  <si>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</si>
  <si>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</si>
  <si>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</si>
  <si>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</si>
  <si>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</si>
  <si>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</si>
  <si>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</si>
  <si>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</si>
  <si>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</si>
  <si>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</si>
  <si>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</si>
  <si>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</si>
  <si>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</si>
  <si>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</si>
  <si>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</si>
  <si>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</si>
  <si>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</si>
  <si>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</si>
  <si>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</si>
  <si>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</si>
  <si>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</si>
  <si>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</si>
  <si>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</si>
  <si>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</si>
  <si>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</si>
  <si>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</si>
  <si>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</si>
  <si>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</si>
  <si>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</si>
  <si>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</si>
  <si>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</si>
  <si>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</si>
  <si>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</si>
  <si>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</si>
  <si>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</si>
  <si>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</si>
  <si>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</si>
  <si>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</si>
  <si>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</si>
  <si>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</si>
  <si>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</si>
  <si>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</si>
  <si>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</si>
  <si>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</si>
  <si>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</si>
  <si>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</si>
  <si>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</si>
  <si>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</si>
  <si>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</si>
  <si>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</si>
  <si>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</si>
  <si>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</si>
  <si>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</si>
  <si>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</si>
  <si>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</si>
  <si>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</si>
  <si>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</si>
  <si>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</si>
  <si>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</si>
  <si>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</si>
  <si>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</si>
  <si>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</si>
  <si>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</si>
  <si>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</si>
  <si>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</si>
  <si>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</si>
  <si>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</si>
  <si>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</si>
  <si>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</si>
  <si>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</si>
  <si>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</si>
  <si>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</si>
  <si>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</si>
  <si>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</si>
  <si>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</si>
  <si>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</si>
  <si>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</si>
  <si>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</si>
  <si>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</si>
  <si>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</si>
  <si>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</si>
  <si>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</si>
  <si>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</si>
  <si>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</si>
  <si>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</si>
  <si>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</si>
  <si>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</si>
  <si>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</si>
  <si>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</si>
  <si>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</si>
  <si>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</si>
  <si>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</si>
  <si>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</si>
  <si>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</si>
  <si>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</si>
  <si>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</si>
  <si>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</si>
  <si>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</si>
  <si>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</si>
  <si>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</si>
  <si>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</si>
  <si>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</si>
  <si>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</si>
  <si>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</si>
  <si>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</si>
  <si>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</si>
  <si>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</si>
  <si>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</si>
  <si>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</si>
  <si>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</si>
  <si>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</si>
  <si>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</si>
  <si>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</si>
  <si>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</si>
  <si>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</si>
  <si>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</si>
  <si>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</si>
  <si>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</si>
  <si>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</si>
  <si>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</si>
  <si>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</si>
  <si>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</si>
  <si>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</si>
  <si>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</si>
  <si>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</si>
  <si>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</si>
  <si>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</si>
  <si>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</si>
  <si>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</si>
  <si>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</si>
  <si>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</si>
  <si>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</si>
  <si>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</si>
  <si>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</si>
  <si>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</si>
  <si>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</si>
  <si>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</si>
  <si>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</si>
  <si>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</si>
  <si>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</si>
  <si>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</si>
  <si>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</si>
  <si>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</si>
  <si>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</si>
  <si>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</si>
  <si>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</si>
  <si>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</si>
  <si>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</si>
  <si>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</si>
  <si>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</si>
  <si>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</si>
  <si>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</si>
  <si>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</si>
  <si>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</si>
  <si>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</si>
  <si>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</si>
  <si>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</si>
  <si>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</si>
  <si>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</si>
  <si>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</si>
  <si>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</si>
  <si>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</si>
  <si>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</si>
  <si>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</si>
  <si>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</si>
  <si>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</si>
  <si>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</si>
  <si>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</si>
  <si>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</si>
  <si>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</si>
  <si>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</si>
  <si>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</si>
  <si>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</si>
  <si>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</si>
  <si>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</si>
  <si>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</si>
  <si>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</si>
  <si>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</si>
  <si>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</si>
  <si>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</si>
  <si>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</si>
  <si>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</si>
  <si>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</si>
  <si>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</si>
  <si>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</si>
  <si>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</si>
  <si>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</si>
  <si>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</si>
  <si>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</si>
  <si>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</si>
  <si>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</si>
  <si>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</si>
  <si>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</si>
  <si>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</si>
  <si>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</si>
  <si>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</si>
  <si>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</si>
  <si>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</si>
  <si>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</si>
  <si>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</si>
  <si>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</si>
  <si>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</si>
  <si>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</si>
  <si>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</si>
  <si>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</si>
  <si>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</si>
  <si>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</si>
  <si>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</si>
  <si>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</si>
  <si>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</si>
  <si>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</si>
  <si>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</si>
  <si>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</si>
  <si>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</si>
  <si>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</si>
  <si>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</si>
  <si>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</si>
  <si>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</si>
  <si>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</si>
  <si>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</si>
  <si>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</si>
  <si>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</si>
  <si>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</si>
  <si>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</si>
  <si>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</si>
  <si>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</si>
  <si>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</si>
  <si>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</si>
  <si>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</si>
  <si>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</si>
  <si>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</si>
  <si>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</si>
  <si>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</si>
  <si>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</si>
  <si>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</si>
  <si>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</si>
  <si>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</si>
  <si>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</si>
  <si>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</si>
  <si>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</si>
  <si>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</si>
  <si>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</si>
  <si>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</si>
  <si>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</si>
  <si>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</si>
  <si>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</si>
  <si>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</si>
  <si>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</si>
  <si>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</si>
  <si>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</si>
  <si>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</si>
  <si>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</si>
  <si>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</si>
  <si>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</si>
  <si>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</si>
  <si>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</si>
  <si>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</si>
  <si>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</si>
  <si>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</si>
  <si>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</si>
  <si>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</si>
  <si>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</si>
  <si>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</si>
  <si>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</si>
  <si>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</si>
  <si>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</si>
  <si>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</si>
  <si>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</si>
  <si>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</si>
  <si>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</si>
  <si>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</si>
  <si>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</si>
  <si>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</si>
  <si>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</si>
  <si>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</si>
  <si>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</si>
  <si>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</si>
  <si>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</si>
  <si>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</si>
  <si>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</si>
  <si>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</si>
  <si>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</si>
  <si>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</si>
  <si>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</si>
  <si>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</si>
  <si>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</si>
  <si>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</si>
  <si>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</si>
  <si>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</si>
  <si>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</si>
  <si>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</si>
  <si>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</si>
  <si>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</si>
  <si>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</si>
  <si>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</si>
  <si>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</si>
  <si>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</si>
  <si>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</si>
  <si>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</si>
  <si>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</si>
  <si>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</si>
  <si>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</si>
  <si>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</si>
  <si>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</si>
  <si>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</si>
  <si>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</si>
  <si>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</si>
  <si>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</si>
  <si>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</si>
  <si>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</si>
  <si>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</si>
  <si>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</si>
  <si>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</si>
  <si>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</si>
  <si>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</si>
  <si>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</si>
  <si>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</si>
  <si>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</si>
  <si>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</si>
  <si>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</si>
  <si>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</si>
  <si>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</si>
  <si>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</si>
  <si>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</si>
  <si>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</si>
  <si>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</si>
  <si>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</si>
  <si>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</si>
  <si>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</si>
  <si>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</si>
  <si>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</si>
  <si>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</si>
  <si>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</si>
  <si>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</si>
  <si>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</si>
  <si>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</si>
  <si>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</si>
  <si>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</si>
  <si>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</si>
  <si>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</si>
  <si>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</si>
  <si>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</si>
  <si>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</si>
  <si>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</si>
  <si>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</si>
  <si>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</si>
  <si>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</si>
  <si>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</si>
  <si>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</si>
  <si>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</si>
  <si>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</si>
  <si>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</si>
  <si>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</si>
  <si>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</si>
  <si>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</si>
  <si>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</si>
  <si>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</si>
  <si>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</si>
  <si>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</si>
  <si>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</si>
  <si>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</si>
  <si>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</si>
  <si>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</si>
  <si>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</si>
  <si>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</si>
  <si>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</si>
  <si>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</si>
  <si>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</si>
  <si>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</si>
  <si>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</si>
  <si>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</si>
  <si>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</si>
  <si>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</si>
  <si>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</si>
  <si>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</si>
  <si>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</si>
  <si>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</si>
  <si>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</si>
  <si>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</si>
  <si>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</si>
  <si>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</si>
  <si>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</si>
  <si>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</si>
  <si>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</si>
  <si>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</si>
  <si>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</si>
  <si>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</si>
  <si>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</si>
  <si>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</si>
  <si>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</si>
  <si>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</si>
  <si>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</si>
  <si>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</si>
  <si>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</si>
  <si>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</si>
  <si>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</si>
  <si>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</si>
  <si>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</si>
  <si>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</si>
  <si>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</si>
  <si>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</si>
  <si>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</si>
  <si>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</si>
  <si>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</si>
  <si>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</si>
  <si>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</si>
  <si>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</si>
  <si>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</si>
  <si>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</si>
  <si>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</si>
  <si>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</si>
  <si>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</si>
  <si>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</si>
  <si>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</si>
  <si>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</si>
  <si>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</si>
  <si>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</si>
  <si>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</si>
  <si>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</si>
  <si>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</si>
  <si>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</si>
  <si>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</si>
  <si>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</si>
  <si>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</si>
  <si>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</si>
  <si>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</si>
  <si>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</si>
  <si>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</si>
  <si>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</si>
  <si>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</si>
  <si>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</si>
  <si>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</si>
  <si>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</si>
  <si>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</si>
  <si>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</si>
  <si>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</si>
  <si>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</si>
  <si>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</si>
  <si>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</si>
  <si>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</si>
  <si>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</si>
  <si>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</si>
  <si>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</si>
  <si>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</si>
  <si>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</si>
  <si>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</si>
  <si>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</si>
  <si>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</si>
  <si>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</si>
  <si>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</si>
  <si>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</si>
  <si>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</si>
  <si>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</si>
  <si>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</si>
  <si>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</si>
  <si>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</si>
  <si>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</si>
  <si>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</si>
  <si>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</si>
  <si>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</si>
  <si>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</si>
  <si>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</si>
  <si>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</si>
  <si>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</si>
  <si>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</si>
  <si>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</si>
  <si>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</si>
  <si>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</si>
  <si>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</si>
  <si>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</si>
  <si>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</si>
  <si>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</si>
  <si>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</si>
  <si>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</si>
  <si>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</si>
  <si>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</si>
  <si>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</si>
  <si>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</si>
  <si>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</si>
  <si>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</si>
  <si>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</si>
  <si>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</si>
  <si>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</si>
  <si>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</si>
  <si>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</si>
  <si>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</si>
  <si>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</si>
  <si>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</si>
  <si>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</si>
  <si>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</si>
  <si>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</si>
  <si>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</si>
  <si>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</si>
  <si>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</si>
  <si>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</si>
  <si>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</si>
  <si>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</si>
  <si>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</si>
  <si>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</si>
  <si>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</si>
  <si>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</si>
  <si>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</si>
  <si>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</si>
  <si>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</si>
  <si>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</si>
  <si>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</si>
  <si>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</si>
  <si>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</si>
  <si>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</si>
  <si>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</si>
  <si>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</si>
  <si>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</si>
  <si>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</si>
  <si>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</si>
  <si>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</si>
  <si>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</si>
  <si>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</si>
  <si>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</si>
  <si>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</si>
  <si>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</si>
  <si>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</si>
  <si>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</si>
  <si>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</si>
  <si>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</si>
  <si>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</si>
  <si>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</si>
  <si>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</si>
  <si>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</si>
  <si>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</si>
  <si>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</si>
  <si>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</si>
  <si>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</si>
  <si>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</si>
  <si>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</si>
  <si>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</si>
  <si>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</si>
  <si>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</si>
  <si>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</si>
  <si>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</si>
  <si>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</si>
  <si>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</si>
  <si>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</si>
  <si>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</si>
  <si>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</si>
  <si>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</si>
  <si>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</si>
  <si>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</si>
  <si>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</si>
  <si>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</si>
  <si>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</si>
  <si>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</si>
  <si>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</si>
  <si>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</si>
  <si>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</si>
  <si>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</si>
  <si>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</si>
  <si>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</si>
  <si>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</si>
  <si>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</si>
  <si>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</si>
  <si>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</si>
  <si>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</si>
  <si>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</si>
  <si>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</si>
  <si>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</si>
  <si>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</si>
  <si>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</si>
  <si>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</si>
  <si>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</si>
  <si>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</si>
  <si>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</si>
  <si>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</si>
  <si>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</si>
  <si>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</si>
  <si>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</si>
  <si>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</si>
  <si>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</si>
  <si>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</si>
  <si>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</si>
  <si>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</si>
  <si>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</si>
  <si>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</si>
  <si>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</si>
  <si>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</si>
  <si>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</si>
  <si>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</si>
  <si>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</si>
  <si>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</si>
  <si>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</si>
  <si>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</si>
  <si>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</si>
  <si>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</si>
  <si>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</si>
  <si>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</si>
  <si>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</si>
  <si>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</si>
  <si>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</si>
  <si>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</si>
  <si>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</si>
  <si>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</si>
  <si>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</si>
  <si>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</si>
  <si>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</si>
  <si>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</si>
  <si>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</si>
  <si>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</si>
  <si>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</si>
  <si>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</si>
  <si>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</si>
  <si>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</si>
  <si>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</si>
  <si>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</si>
  <si>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</si>
  <si>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</si>
  <si>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</si>
  <si>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</si>
  <si>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</si>
  <si>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</si>
  <si>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</si>
  <si>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</si>
  <si>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</si>
  <si>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</si>
  <si>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</si>
  <si>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</si>
  <si>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</si>
  <si>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</si>
  <si>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</si>
  <si>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</si>
  <si>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</si>
  <si>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</si>
  <si>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</si>
  <si>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</si>
  <si>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</si>
  <si>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</si>
  <si>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</si>
  <si>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</si>
  <si>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</si>
  <si>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</si>
  <si>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</si>
  <si>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</si>
  <si>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</si>
  <si>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</si>
  <si>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</si>
  <si>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</si>
  <si>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</si>
  <si>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</si>
  <si>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</si>
  <si>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</si>
  <si>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</si>
  <si>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</si>
  <si>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</si>
  <si>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</si>
  <si>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</si>
  <si>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</si>
  <si>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</si>
  <si>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</si>
  <si>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</si>
  <si>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</si>
  <si>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</si>
  <si>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</si>
  <si>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</si>
  <si>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</si>
  <si>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</si>
  <si>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</si>
  <si>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</si>
  <si>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</si>
  <si>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</si>
  <si>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</si>
  <si>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</si>
  <si>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</si>
  <si>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</si>
  <si>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</si>
  <si>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</si>
  <si>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</si>
  <si>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</si>
  <si>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</si>
  <si>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</si>
  <si>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</si>
  <si>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</si>
  <si>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</si>
  <si>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</si>
  <si>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</si>
  <si>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</si>
  <si>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</si>
  <si>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</si>
  <si>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</si>
  <si>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</si>
  <si>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</si>
  <si>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</si>
  <si>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</si>
  <si>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</si>
  <si>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</si>
  <si>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</si>
  <si>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</si>
  <si>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</si>
  <si>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</si>
  <si>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</si>
  <si>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</si>
  <si>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</si>
  <si>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</si>
  <si>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</si>
  <si>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</si>
  <si>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</si>
  <si>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</si>
  <si>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</si>
  <si>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</si>
  <si>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</si>
  <si>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</si>
  <si>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</si>
  <si>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</si>
  <si>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</si>
  <si>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</si>
  <si>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</si>
  <si>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</si>
  <si>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</si>
  <si>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</si>
  <si>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</si>
  <si>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</si>
  <si>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</si>
  <si>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</si>
  <si>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</si>
  <si>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</si>
  <si>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</si>
  <si>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</si>
  <si>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</si>
  <si>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</si>
  <si>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</si>
  <si>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</si>
  <si>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</si>
  <si>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</si>
  <si>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</si>
  <si>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</si>
  <si>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</si>
  <si>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</si>
  <si>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</si>
  <si>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</si>
  <si>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</si>
  <si>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</si>
  <si>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</si>
  <si>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</si>
  <si>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</si>
  <si>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</si>
  <si>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</si>
  <si>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</si>
  <si>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</si>
  <si>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</si>
  <si>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</si>
  <si>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</si>
  <si>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</si>
  <si>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</si>
  <si>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</si>
  <si>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</si>
  <si>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</si>
  <si>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</si>
  <si>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</si>
  <si>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</si>
  <si>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</si>
  <si>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</si>
  <si>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</si>
  <si>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</si>
  <si>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</si>
  <si>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</si>
  <si>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</si>
  <si>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</si>
  <si>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</si>
  <si>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</si>
  <si>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</si>
  <si>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</si>
  <si>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</si>
  <si>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</si>
  <si>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</si>
  <si>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</si>
  <si>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</si>
  <si>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</si>
  <si>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</si>
  <si>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</si>
  <si>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</si>
  <si>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</si>
  <si>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</si>
  <si>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</si>
  <si>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</si>
  <si>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</si>
  <si>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</si>
  <si>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</si>
  <si>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</si>
  <si>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</si>
  <si>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</si>
  <si>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</si>
  <si>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</si>
  <si>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</si>
  <si>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</si>
  <si>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</si>
  <si>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</si>
  <si>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</si>
  <si>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</si>
  <si>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</si>
  <si>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</si>
  <si>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</si>
  <si>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</si>
  <si>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</si>
  <si>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</si>
  <si>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</si>
  <si>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</si>
  <si>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</si>
  <si>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</si>
  <si>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</si>
  <si>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</si>
  <si>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</si>
  <si>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</si>
  <si>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</si>
  <si>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</si>
  <si>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</si>
  <si>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</si>
  <si>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</si>
  <si>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</si>
  <si>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</si>
  <si>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</si>
  <si>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</si>
  <si>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</si>
  <si>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</si>
  <si>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</si>
  <si>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</si>
  <si>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</si>
  <si>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</si>
  <si>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</si>
  <si>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</si>
  <si>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</si>
  <si>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</si>
  <si>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</si>
  <si>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</si>
  <si>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</si>
  <si>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</si>
  <si>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</si>
  <si>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</si>
  <si>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</si>
  <si>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</si>
  <si>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</si>
  <si>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</si>
  <si>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</si>
  <si>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</si>
  <si>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</si>
  <si>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</si>
  <si>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</si>
  <si>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</si>
  <si>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</si>
  <si>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</si>
  <si>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</si>
  <si>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</si>
  <si>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</si>
  <si>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</si>
  <si>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</si>
  <si>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</si>
  <si>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</si>
  <si>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</si>
  <si>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</si>
  <si>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</si>
  <si>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</si>
  <si>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</si>
  <si>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</si>
  <si>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</si>
  <si>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</si>
  <si>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</si>
  <si>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</si>
  <si>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</si>
  <si>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</si>
  <si>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</si>
  <si>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</si>
  <si>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</si>
  <si>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</si>
  <si>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</si>
  <si>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</si>
  <si>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</si>
  <si>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</si>
  <si>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</si>
  <si>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</si>
  <si>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</si>
  <si>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</si>
  <si>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</si>
  <si>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</si>
  <si>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</si>
  <si>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</si>
  <si>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</si>
  <si>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</si>
  <si>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</si>
  <si>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</si>
  <si>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</si>
  <si>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</si>
  <si>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</si>
  <si>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</si>
  <si>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</si>
  <si>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</si>
  <si>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</si>
  <si>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</si>
  <si>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</si>
  <si>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</si>
  <si>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</si>
  <si>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</si>
  <si>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</si>
  <si>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</si>
  <si>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</si>
  <si>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</si>
  <si>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</si>
  <si>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</si>
  <si>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</si>
  <si>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</si>
  <si>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</si>
  <si>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</si>
  <si>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</si>
  <si>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</si>
  <si>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</si>
  <si>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</si>
  <si>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</si>
  <si>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</si>
  <si>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</si>
  <si>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</si>
  <si>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</si>
  <si>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</si>
  <si>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</si>
  <si>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</si>
  <si>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</si>
  <si>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</si>
  <si>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</si>
  <si>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</si>
  <si>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</si>
  <si>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</si>
  <si>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</si>
  <si>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</si>
  <si>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</si>
  <si>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</si>
  <si>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</si>
  <si>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</si>
  <si>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</si>
  <si>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</si>
  <si>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</si>
  <si>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</si>
  <si>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</si>
  <si>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</si>
  <si>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</si>
  <si>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</si>
  <si>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</si>
  <si>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</si>
  <si>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</si>
  <si>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</si>
  <si>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</si>
  <si>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</si>
  <si>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</si>
  <si>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</si>
  <si>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</si>
  <si>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</si>
  <si>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</si>
  <si>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</si>
  <si>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</si>
  <si>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</si>
  <si>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</si>
  <si>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</si>
  <si>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</si>
  <si>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</si>
  <si>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</si>
  <si>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</si>
  <si>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</si>
  <si>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</si>
  <si>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</si>
  <si>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</si>
  <si>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</si>
  <si>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</si>
  <si>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</si>
  <si>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</si>
  <si>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</si>
  <si>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</si>
  <si>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</si>
  <si>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</si>
  <si>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</si>
  <si>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</si>
  <si>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</si>
  <si>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</si>
  <si>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</si>
  <si>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</si>
  <si>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</si>
  <si>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</si>
  <si>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</si>
  <si>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</si>
  <si>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</si>
  <si>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</si>
  <si>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</si>
  <si>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</si>
  <si>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</si>
  <si>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</si>
  <si>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</si>
  <si>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</si>
  <si>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</si>
  <si>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</si>
  <si>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</si>
  <si>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</si>
  <si>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</si>
  <si>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</si>
  <si>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</si>
  <si>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</si>
  <si>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</si>
  <si>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</si>
  <si>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</si>
  <si>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</si>
  <si>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</si>
  <si>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</si>
  <si>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</si>
  <si>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</si>
  <si>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</si>
  <si>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</si>
  <si>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</si>
  <si>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</si>
  <si>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</si>
  <si>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</si>
  <si>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</si>
  <si>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</si>
  <si>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</si>
  <si>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</si>
  <si>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</si>
  <si>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</si>
  <si>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</si>
  <si>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</si>
  <si>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</si>
  <si>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</si>
  <si>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</si>
  <si>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</si>
  <si>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</si>
  <si>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</si>
  <si>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</si>
  <si>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</si>
  <si>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</si>
  <si>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</si>
  <si>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</si>
  <si>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</si>
  <si>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</si>
  <si>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</si>
  <si>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</si>
  <si>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</si>
  <si>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</si>
  <si>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</si>
  <si>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</si>
  <si>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</si>
  <si>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</si>
  <si>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</si>
  <si>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</si>
  <si>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</si>
  <si>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</si>
  <si>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</si>
  <si>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</si>
  <si>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</si>
  <si>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</si>
  <si>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</si>
  <si>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</si>
  <si>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</si>
  <si>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</si>
  <si>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</si>
  <si>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</si>
  <si>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</si>
  <si>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</si>
  <si>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</si>
  <si>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</si>
  <si>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</si>
  <si>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</si>
  <si>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</si>
  <si>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</si>
  <si>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</si>
  <si>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</si>
  <si>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</si>
  <si>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</si>
  <si>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</si>
  <si>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</si>
  <si>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</si>
  <si>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</si>
  <si>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</si>
  <si>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</si>
  <si>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</si>
  <si>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</si>
  <si>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</si>
  <si>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</si>
  <si>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</si>
  <si>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</si>
  <si>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</si>
  <si>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</si>
  <si>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</si>
  <si>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</si>
  <si>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</si>
  <si>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</si>
  <si>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</si>
  <si>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</si>
  <si>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</si>
  <si>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</si>
  <si>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</si>
  <si>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</si>
  <si>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</si>
  <si>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</si>
  <si>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</si>
  <si>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</si>
  <si>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</si>
  <si>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</si>
  <si>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</si>
  <si>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</si>
  <si>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</si>
  <si>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</si>
  <si>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</si>
  <si>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</si>
  <si>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</si>
  <si>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</si>
  <si>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</si>
  <si>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</si>
  <si>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</si>
  <si>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</si>
  <si>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</si>
  <si>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</si>
  <si>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</si>
  <si>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</si>
  <si>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</si>
  <si>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</si>
  <si>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</si>
  <si>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</si>
  <si>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</si>
  <si>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</si>
  <si>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</si>
  <si>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</si>
  <si>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</si>
  <si>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</si>
  <si>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</si>
  <si>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</si>
  <si>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</si>
  <si>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</si>
  <si>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</si>
  <si>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</si>
  <si>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</si>
  <si>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</si>
  <si>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</si>
  <si>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</si>
  <si>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</si>
  <si>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</si>
  <si>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</si>
  <si>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</si>
  <si>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</si>
  <si>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</si>
  <si>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</si>
  <si>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</si>
  <si>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</si>
  <si>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</si>
  <si>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</si>
  <si>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</si>
  <si>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</si>
  <si>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</si>
  <si>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</si>
  <si>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</si>
  <si>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</si>
  <si>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</si>
  <si>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</si>
  <si>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</si>
  <si>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</si>
  <si>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</si>
  <si>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</si>
  <si>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</si>
  <si>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</si>
  <si>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</si>
  <si>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</si>
  <si>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</si>
  <si>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</si>
  <si>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</si>
  <si>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</si>
  <si>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</si>
  <si>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</si>
  <si>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</si>
  <si>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</si>
  <si>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</si>
  <si>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</si>
  <si>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</si>
  <si>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</si>
  <si>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</si>
  <si>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</si>
  <si>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</si>
  <si>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</si>
  <si>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</si>
  <si>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</si>
  <si>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</si>
  <si>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</si>
  <si>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</si>
  <si>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</si>
  <si>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</si>
  <si>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</si>
  <si>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</si>
  <si>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</si>
  <si>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</si>
  <si>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</si>
  <si>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</si>
  <si>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</si>
  <si>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</si>
  <si>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</si>
  <si>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</si>
  <si>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</si>
  <si>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</si>
  <si>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</si>
  <si>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</si>
  <si>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</si>
  <si>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</si>
  <si>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</si>
  <si>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</si>
  <si>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</si>
  <si>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</si>
  <si>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</si>
  <si>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</si>
  <si>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</si>
  <si>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</si>
  <si>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</si>
  <si>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</si>
  <si>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</si>
  <si>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</si>
  <si>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</si>
  <si>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</si>
  <si>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</si>
  <si>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</si>
  <si>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</si>
  <si>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</si>
  <si>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</si>
  <si>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</si>
  <si>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</si>
  <si>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</si>
  <si>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</si>
  <si>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</si>
  <si>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</si>
  <si>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</si>
  <si>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</si>
  <si>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</si>
  <si>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</si>
  <si>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</si>
  <si>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</si>
  <si>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</si>
  <si>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</si>
  <si>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</si>
  <si>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</si>
  <si>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</si>
  <si>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</si>
  <si>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</si>
  <si>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</si>
  <si>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</si>
  <si>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</si>
  <si>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</si>
  <si>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</si>
  <si>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</si>
  <si>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</si>
  <si>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</si>
  <si>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</si>
  <si>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</si>
  <si>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</si>
  <si>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</si>
  <si>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</si>
  <si>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</si>
  <si>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</si>
  <si>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</si>
  <si>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</si>
  <si>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</si>
  <si>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</si>
  <si>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</si>
  <si>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</si>
  <si>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</si>
  <si>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</si>
  <si>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</si>
  <si>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</si>
  <si>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</si>
  <si>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</si>
  <si>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</si>
  <si>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</si>
  <si>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</si>
  <si>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</si>
  <si>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</si>
  <si>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</si>
  <si>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</si>
  <si>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</si>
  <si>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</si>
  <si>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</si>
  <si>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</si>
  <si>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</si>
  <si>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</si>
  <si>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</si>
  <si>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</si>
  <si>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</si>
  <si>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</si>
  <si>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</si>
  <si>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</si>
  <si>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</si>
  <si>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</si>
  <si>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</si>
  <si>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</si>
  <si>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</si>
  <si>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</si>
  <si>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</si>
  <si>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</si>
  <si>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</si>
  <si>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</si>
  <si>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</si>
  <si>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</si>
  <si>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</si>
  <si>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</si>
  <si>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</si>
  <si>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</si>
  <si>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</si>
  <si>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</si>
  <si>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</si>
  <si>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</si>
  <si>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</si>
  <si>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</si>
  <si>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</si>
  <si>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</si>
  <si>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</si>
  <si>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</si>
  <si>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</si>
  <si>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</si>
  <si>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</si>
  <si>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</si>
  <si>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</si>
  <si>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</si>
  <si>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</si>
  <si>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</si>
  <si>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</si>
  <si>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</si>
  <si>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</si>
  <si>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</si>
  <si>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</si>
  <si>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</si>
  <si>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</si>
  <si>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</si>
  <si>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</si>
  <si>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</si>
  <si>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</si>
  <si>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</si>
  <si>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</si>
  <si>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</si>
  <si>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</si>
  <si>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</si>
  <si>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</si>
  <si>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</si>
  <si>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</si>
  <si>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</si>
  <si>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</si>
  <si>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</si>
  <si>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</si>
  <si>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</si>
  <si>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</si>
  <si>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</si>
  <si>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</si>
  <si>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</si>
  <si>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</si>
  <si>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</si>
  <si>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</si>
  <si>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</si>
  <si>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</si>
  <si>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</si>
  <si>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</si>
  <si>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</si>
  <si>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</si>
  <si>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</si>
  <si>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</si>
  <si>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</si>
  <si>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</si>
  <si>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</si>
  <si>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</si>
  <si>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</si>
  <si>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</si>
  <si>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</si>
  <si>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</si>
  <si>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</si>
  <si>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</si>
  <si>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</si>
  <si>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</si>
  <si>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</si>
  <si>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</si>
  <si>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</si>
  <si>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</si>
  <si>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</si>
  <si>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</si>
  <si>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</si>
  <si>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</si>
  <si>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</si>
  <si>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</si>
  <si>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</si>
  <si>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</si>
  <si>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</si>
  <si>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</si>
  <si>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</si>
  <si>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</si>
  <si>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</si>
  <si>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</si>
  <si>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</si>
  <si>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</si>
  <si>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</si>
  <si>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</si>
  <si>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</si>
  <si>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</si>
  <si>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</si>
  <si>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</si>
  <si>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</si>
  <si>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</si>
  <si>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</si>
  <si>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</si>
  <si>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</si>
  <si>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</si>
  <si>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</si>
  <si>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</si>
  <si>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</si>
  <si>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</si>
  <si>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</si>
  <si>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</si>
  <si>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</si>
  <si>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</si>
  <si>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</si>
  <si>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</si>
  <si>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</si>
  <si>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</si>
  <si>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</si>
  <si>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</si>
  <si>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</si>
  <si>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</si>
  <si>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</si>
  <si>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</si>
  <si>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</si>
  <si>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</si>
  <si>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</si>
  <si>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</si>
  <si>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</si>
  <si>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</si>
  <si>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</si>
  <si>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</si>
  <si>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</si>
  <si>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</si>
  <si>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</si>
  <si>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</si>
  <si>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</si>
  <si>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</si>
  <si>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</si>
  <si>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</si>
  <si>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</si>
  <si>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</si>
  <si>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</si>
  <si>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</si>
  <si>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</si>
  <si>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</si>
  <si>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</si>
  <si>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</si>
  <si>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</si>
  <si>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</si>
  <si>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</si>
  <si>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</si>
  <si>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</si>
  <si>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</si>
  <si>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</si>
  <si>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</si>
  <si>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</si>
  <si>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</si>
  <si>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</si>
  <si>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</si>
  <si>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</si>
  <si>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</si>
  <si>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</si>
  <si>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</si>
  <si>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</si>
  <si>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</si>
  <si>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</si>
  <si>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</si>
  <si>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</si>
  <si>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</si>
  <si>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</si>
  <si>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</si>
  <si>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</si>
  <si>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</si>
  <si>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</si>
  <si>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</si>
  <si>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</si>
  <si>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</si>
  <si>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</si>
  <si>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</si>
  <si>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</si>
  <si>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</si>
  <si>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</si>
  <si>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</si>
  <si>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</si>
  <si>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</si>
  <si>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</si>
  <si>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</si>
  <si>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</si>
  <si>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</si>
  <si>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</si>
  <si>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</si>
  <si>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</si>
  <si>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</si>
  <si>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</si>
  <si>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</si>
  <si>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</si>
  <si>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</si>
  <si>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</si>
  <si>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</si>
  <si>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</si>
  <si>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</si>
  <si>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</si>
  <si>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</si>
  <si>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</si>
  <si>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</si>
  <si>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</si>
  <si>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</si>
  <si>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</si>
  <si>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</si>
  <si>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</si>
  <si>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</si>
  <si>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</si>
  <si>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</si>
  <si>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</si>
  <si>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</si>
  <si>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</si>
  <si>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</si>
  <si>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</si>
  <si>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</si>
  <si>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</si>
  <si>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</si>
  <si>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</si>
  <si>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</si>
  <si>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</si>
  <si>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</si>
  <si>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</si>
  <si>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</si>
  <si>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</si>
  <si>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</si>
  <si>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</si>
  <si>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</si>
  <si>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</si>
  <si>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</si>
  <si>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</si>
  <si>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</si>
  <si>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</si>
  <si>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</si>
  <si>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</si>
  <si>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</si>
  <si>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</si>
  <si>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</si>
  <si>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</si>
  <si>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</si>
  <si>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</si>
  <si>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</si>
  <si>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</si>
  <si>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</si>
  <si>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</si>
  <si>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</si>
  <si>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</si>
  <si>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</si>
  <si>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</si>
  <si>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</si>
  <si>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</si>
  <si>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</si>
  <si>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</si>
  <si>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</si>
  <si>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</si>
  <si>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</si>
  <si>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</si>
  <si>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</si>
  <si>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</si>
  <si>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</si>
  <si>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</si>
  <si>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</si>
  <si>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</si>
  <si>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</si>
  <si>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</si>
  <si>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</si>
  <si>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</si>
  <si>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</si>
  <si>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</si>
  <si>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</si>
  <si>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</si>
  <si>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</si>
  <si>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</si>
  <si>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</si>
  <si>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</si>
  <si>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</si>
  <si>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</si>
  <si>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</si>
  <si>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</si>
  <si>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</si>
  <si>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</si>
  <si>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</si>
  <si>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</si>
  <si>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</si>
  <si>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</si>
  <si>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</si>
  <si>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</si>
  <si>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</si>
  <si>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</si>
  <si>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</si>
  <si>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</si>
  <si>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</si>
  <si>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</si>
  <si>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</si>
  <si>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</si>
  <si>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</si>
  <si>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</si>
  <si>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</si>
  <si>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</si>
  <si>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</si>
  <si>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</si>
  <si>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</si>
  <si>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</si>
  <si>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</si>
  <si>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</si>
  <si>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</si>
  <si>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</si>
  <si>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</si>
  <si>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</si>
  <si>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</si>
  <si>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</si>
  <si>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</si>
  <si>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</si>
  <si>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</si>
  <si>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</si>
  <si>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</si>
  <si>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</si>
  <si>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</si>
  <si>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</si>
  <si>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</si>
  <si>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</si>
  <si>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</si>
  <si>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</si>
  <si>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</si>
  <si>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</si>
  <si>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</si>
  <si>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</si>
  <si>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</si>
  <si>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</si>
  <si>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</si>
  <si>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</si>
  <si>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</si>
  <si>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</si>
  <si>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</si>
  <si>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</si>
  <si>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</si>
  <si>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</si>
  <si>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</si>
  <si>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</si>
  <si>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</si>
  <si>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</si>
  <si>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</si>
  <si>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</si>
  <si>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</si>
  <si>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</si>
  <si>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</si>
  <si>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</si>
  <si>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</si>
  <si>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</si>
  <si>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</si>
  <si>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</si>
  <si>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</si>
  <si>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</si>
  <si>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</si>
  <si>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</si>
  <si>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</si>
  <si>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</si>
  <si>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</si>
  <si>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</si>
  <si>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</si>
  <si>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</si>
  <si>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</si>
  <si>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</si>
  <si>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</si>
  <si>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</si>
  <si>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</si>
  <si>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</si>
  <si>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</si>
  <si>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</si>
  <si>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</si>
  <si>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</si>
  <si>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</si>
  <si>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</si>
  <si>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</si>
  <si>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</si>
  <si>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</si>
  <si>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</si>
  <si>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</si>
  <si>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</si>
  <si>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</si>
  <si>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</si>
  <si>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</si>
  <si>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</si>
  <si>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</si>
  <si>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</si>
  <si>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</si>
  <si>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</si>
  <si>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</si>
  <si>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</si>
  <si>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</si>
  <si>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</si>
  <si>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</si>
  <si>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</si>
  <si>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</si>
  <si>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</si>
  <si>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</si>
  <si>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</si>
  <si>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</si>
  <si>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</si>
  <si>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</si>
  <si>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</si>
  <si>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</si>
  <si>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</si>
  <si>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</si>
  <si>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</si>
  <si>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</si>
  <si>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</si>
  <si>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</si>
  <si>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</si>
  <si>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</si>
  <si>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</si>
  <si>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</si>
  <si>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</si>
  <si>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</si>
  <si>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</si>
  <si>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</si>
  <si>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</si>
  <si>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</si>
  <si>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</si>
  <si>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</si>
  <si>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</si>
  <si>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</si>
  <si>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</si>
  <si>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</si>
  <si>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</si>
  <si>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</si>
  <si>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</si>
  <si>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</si>
  <si>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</si>
  <si>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</si>
  <si>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</si>
  <si>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</si>
  <si>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</si>
  <si>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</si>
  <si>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</si>
  <si>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</si>
  <si>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</si>
  <si>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</si>
  <si>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</si>
  <si>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</si>
  <si>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</si>
  <si>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</si>
  <si>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</si>
  <si>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</si>
  <si>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</si>
  <si>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</si>
  <si>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</si>
  <si>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</si>
  <si>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</si>
  <si>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</si>
  <si>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</si>
  <si>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</si>
  <si>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</si>
  <si>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</si>
  <si>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</si>
  <si>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</si>
  <si>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</si>
  <si>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</si>
  <si>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</si>
  <si>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</si>
  <si>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</si>
  <si>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</si>
  <si>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</si>
  <si>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</si>
  <si>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</si>
  <si>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</si>
  <si>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</si>
  <si>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</si>
  <si>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</si>
  <si>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</si>
  <si>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</si>
  <si>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</si>
  <si>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</si>
  <si>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</si>
  <si>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</si>
  <si>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</si>
  <si>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</si>
  <si>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</si>
  <si>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</si>
  <si>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</si>
  <si>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</si>
  <si>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</si>
  <si>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</si>
  <si>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</si>
  <si>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</si>
  <si>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</si>
  <si>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</si>
  <si>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</si>
  <si>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</si>
  <si>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</si>
  <si>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</si>
  <si>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</si>
  <si>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</si>
  <si>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</si>
  <si>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</si>
  <si>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</si>
  <si>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</si>
  <si>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</si>
  <si>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</si>
  <si>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</si>
  <si>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</si>
  <si>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</si>
  <si>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</si>
  <si>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</si>
  <si>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</si>
  <si>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</si>
  <si>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</si>
  <si>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</si>
  <si>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</si>
  <si>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</si>
  <si>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</si>
  <si>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</si>
  <si>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</si>
  <si>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</si>
  <si>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</si>
  <si>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</si>
  <si>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</si>
  <si>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</si>
  <si>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</si>
  <si>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</si>
  <si>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</si>
  <si>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</si>
  <si>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</si>
  <si>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</si>
  <si>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</si>
  <si>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</si>
  <si>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</si>
  <si>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</si>
  <si>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</si>
  <si>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</si>
  <si>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</si>
  <si>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</si>
  <si>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</si>
  <si>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</si>
  <si>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</si>
  <si>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</si>
  <si>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</si>
  <si>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</si>
  <si>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</si>
  <si>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</si>
  <si>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</si>
  <si>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</si>
  <si>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</si>
  <si>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</si>
  <si>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</si>
  <si>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</si>
  <si>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</si>
  <si>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</si>
  <si>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</si>
  <si>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</si>
  <si>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</si>
  <si>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</si>
  <si>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</si>
  <si>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</si>
  <si>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</si>
  <si>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</si>
  <si>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</si>
  <si>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</si>
  <si>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</si>
  <si>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</si>
  <si>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</si>
  <si>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</si>
  <si>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</si>
  <si>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</si>
  <si>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</si>
  <si>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</si>
  <si>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</si>
  <si>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</si>
  <si>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</si>
  <si>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</si>
  <si>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</si>
  <si>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</si>
  <si>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</si>
  <si>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</si>
  <si>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</si>
  <si>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</si>
  <si>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</si>
  <si>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</si>
  <si>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</si>
  <si>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</si>
  <si>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</si>
  <si>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</si>
  <si>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</si>
  <si>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</si>
  <si>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</si>
  <si>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</si>
  <si>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</si>
  <si>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</si>
  <si>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</si>
  <si>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</si>
  <si>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</si>
  <si>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</si>
  <si>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</si>
  <si>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</si>
  <si>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</si>
  <si>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</si>
  <si>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</si>
  <si>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</si>
  <si>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</si>
  <si>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</si>
  <si>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</si>
  <si>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</si>
  <si>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</si>
  <si>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</si>
  <si>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</si>
  <si>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</si>
  <si>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</si>
  <si>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</si>
  <si>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</si>
  <si>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</si>
  <si>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</si>
  <si>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</si>
  <si>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</si>
  <si>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</si>
  <si>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</si>
  <si>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</si>
  <si>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</si>
  <si>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</si>
  <si>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</si>
  <si>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</si>
  <si>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</si>
  <si>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</si>
  <si>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</si>
  <si>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</si>
  <si>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</si>
  <si>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</si>
  <si>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</si>
  <si>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</si>
  <si>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</si>
  <si>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</si>
  <si>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</si>
  <si>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</si>
  <si>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</si>
  <si>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</si>
  <si>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</si>
  <si>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</si>
  <si>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</si>
  <si>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</si>
  <si>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</si>
  <si>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</si>
  <si>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</si>
  <si>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</si>
  <si>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</si>
  <si>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</si>
  <si>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</si>
  <si>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</si>
  <si>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</si>
  <si>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</si>
  <si>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</si>
  <si>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</si>
  <si>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</si>
  <si>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</si>
  <si>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</si>
  <si>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</si>
  <si>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</si>
  <si>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</si>
  <si>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</si>
  <si>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</si>
  <si>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</si>
  <si>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</si>
  <si>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</si>
  <si>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</si>
  <si>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</si>
  <si>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</si>
  <si>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</si>
  <si>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</si>
  <si>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</si>
  <si>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</si>
  <si>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</si>
  <si>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</si>
  <si>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</si>
  <si>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</si>
  <si>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</si>
  <si>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</si>
  <si>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</si>
  <si>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</si>
  <si>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</si>
  <si>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</si>
  <si>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</si>
  <si>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</si>
  <si>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</si>
  <si>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</si>
  <si>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</si>
  <si>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</si>
  <si>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</si>
  <si>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</si>
  <si>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</si>
  <si>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</si>
  <si>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</si>
  <si>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</si>
  <si>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</si>
  <si>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</si>
  <si>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</si>
  <si>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</si>
  <si>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</si>
  <si>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</si>
  <si>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</si>
  <si>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</si>
  <si>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</si>
  <si>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</si>
  <si>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</si>
  <si>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</si>
  <si>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</si>
  <si>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</si>
  <si>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</si>
  <si>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</si>
  <si>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</si>
  <si>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</si>
  <si>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</si>
  <si>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</si>
  <si>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</si>
  <si>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</si>
  <si>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</si>
  <si>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</si>
  <si>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</si>
  <si>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</si>
  <si>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</si>
  <si>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</si>
  <si>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</si>
  <si>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</si>
  <si>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</si>
  <si>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</si>
  <si>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</si>
  <si>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</si>
  <si>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</si>
  <si>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</si>
  <si>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</si>
  <si>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</si>
  <si>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</si>
  <si>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</si>
  <si>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</si>
  <si>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</si>
  <si>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</si>
  <si>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</si>
  <si>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</si>
  <si>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</si>
  <si>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</si>
  <si>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</si>
  <si>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</si>
  <si>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</si>
  <si>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</si>
  <si>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</si>
  <si>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</si>
  <si>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</si>
  <si>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</si>
  <si>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</si>
  <si>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</si>
  <si>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</si>
  <si>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</si>
  <si>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</si>
  <si>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</si>
  <si>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</si>
  <si>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</si>
  <si>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</si>
  <si>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</si>
  <si>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</si>
  <si>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</si>
  <si>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</si>
  <si>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</si>
  <si>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</si>
  <si>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</si>
  <si>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</si>
  <si>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</si>
  <si>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</si>
  <si>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</si>
  <si>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</si>
  <si>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</si>
  <si>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</si>
  <si>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</si>
  <si>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</si>
  <si>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</si>
  <si>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</si>
  <si>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</si>
  <si>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</si>
  <si>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</si>
  <si>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</si>
  <si>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</si>
  <si>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</si>
  <si>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</si>
  <si>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</si>
  <si>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</si>
  <si>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</si>
  <si>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</si>
  <si>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</si>
  <si>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</si>
  <si>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</si>
  <si>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</si>
  <si>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</si>
  <si>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</si>
  <si>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</si>
  <si>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</si>
  <si>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</si>
  <si>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</si>
  <si>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</si>
  <si>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</si>
  <si>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</si>
  <si>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</si>
  <si>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</si>
  <si>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</si>
  <si>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</si>
  <si>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</si>
  <si>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</si>
  <si>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</si>
  <si>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</si>
  <si>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</si>
  <si>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</si>
  <si>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</si>
  <si>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</si>
  <si>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</si>
  <si>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</si>
  <si>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</si>
  <si>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</si>
  <si>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</si>
  <si>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</si>
  <si>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</si>
  <si>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</si>
  <si>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</si>
  <si>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</si>
  <si>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</si>
  <si>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</si>
  <si>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</si>
  <si>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</si>
  <si>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</si>
  <si>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</si>
  <si>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</si>
  <si>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</si>
  <si>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</si>
  <si>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</si>
  <si>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</si>
  <si>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</si>
  <si>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</si>
  <si>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</si>
  <si>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</si>
  <si>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</si>
  <si>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</si>
  <si>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</si>
  <si>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</si>
  <si>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</si>
  <si>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</si>
  <si>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</si>
  <si>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</si>
  <si>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</si>
  <si>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</si>
  <si>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</si>
  <si>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</si>
  <si>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</si>
  <si>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</si>
  <si>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</si>
  <si>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</si>
  <si>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</si>
  <si>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</si>
  <si>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</si>
  <si>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</si>
  <si>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</si>
  <si>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</si>
  <si>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</si>
  <si>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</si>
  <si>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</si>
  <si>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</si>
  <si>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</si>
  <si>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</si>
  <si>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</si>
  <si>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</si>
  <si>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</si>
  <si>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</si>
  <si>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</si>
  <si>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</si>
  <si>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</si>
  <si>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</si>
  <si>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</si>
  <si>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</si>
  <si>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</si>
  <si>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</si>
  <si>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</si>
  <si>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</si>
  <si>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</si>
  <si>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</si>
  <si>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</si>
  <si>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</si>
  <si>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</si>
  <si>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</si>
  <si>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</si>
  <si>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</si>
  <si>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</si>
  <si>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</si>
  <si>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</si>
  <si>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</si>
  <si>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</si>
  <si>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</si>
  <si>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</si>
  <si>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</si>
  <si>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</si>
  <si>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</si>
  <si>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</si>
  <si>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</si>
  <si>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</si>
  <si>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</si>
  <si>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</si>
  <si>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</si>
  <si>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</si>
  <si>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</si>
  <si>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</si>
  <si>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</si>
  <si>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</si>
  <si>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</si>
  <si>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</si>
  <si>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</si>
  <si>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</si>
  <si>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</si>
  <si>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</si>
  <si>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</si>
  <si>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</si>
  <si>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</si>
  <si>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</si>
  <si>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</si>
  <si>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</si>
  <si>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</si>
  <si>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</si>
  <si>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</si>
  <si>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</si>
  <si>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</si>
  <si>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</si>
  <si>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</si>
  <si>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</si>
  <si>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</si>
  <si>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</si>
  <si>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</si>
  <si>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</si>
  <si>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</si>
  <si>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</si>
  <si>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</si>
  <si>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</si>
  <si>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</si>
  <si>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</si>
  <si>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</si>
  <si>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</si>
  <si>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</si>
  <si>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</si>
  <si>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</si>
  <si>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</si>
  <si>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</si>
  <si>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</si>
  <si>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</si>
  <si>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</si>
  <si>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</si>
  <si>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</si>
  <si>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</si>
  <si>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</si>
  <si>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</si>
  <si>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</si>
  <si>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</si>
  <si>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</si>
  <si>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</si>
  <si>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</si>
  <si>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</si>
  <si>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</si>
  <si>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</si>
  <si>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</si>
  <si>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</si>
  <si>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</si>
  <si>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</si>
  <si>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</si>
  <si>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</si>
  <si>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</si>
  <si>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</si>
  <si>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</si>
  <si>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</si>
  <si>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</si>
  <si>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</si>
  <si>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</si>
  <si>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</si>
  <si>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</si>
  <si>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</si>
  <si>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</si>
  <si>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</si>
  <si>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</si>
  <si>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</si>
  <si>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</si>
  <si>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</si>
  <si>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</si>
  <si>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</si>
  <si>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</si>
  <si>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</si>
  <si>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</si>
  <si>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</si>
  <si>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</si>
  <si>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</si>
  <si>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</si>
  <si>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</si>
  <si>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</si>
  <si>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</si>
  <si>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</si>
  <si>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</si>
  <si>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</si>
  <si>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</si>
  <si>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</si>
  <si>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</si>
  <si>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</si>
  <si>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</si>
  <si>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</si>
  <si>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</si>
  <si>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</si>
  <si>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</si>
  <si>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</si>
  <si>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</si>
  <si>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</si>
  <si>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</si>
  <si>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</si>
  <si>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</si>
  <si>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</si>
  <si>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</si>
  <si>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</si>
  <si>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</si>
  <si>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</si>
  <si>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</si>
  <si>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</si>
  <si>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</si>
  <si>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</si>
  <si>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</si>
  <si>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</si>
  <si>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</si>
  <si>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</si>
  <si>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</si>
  <si>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</si>
  <si>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</si>
  <si>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</si>
  <si>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</si>
  <si>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</si>
  <si>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</si>
  <si>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</si>
  <si>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</si>
  <si>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</si>
  <si>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</si>
  <si>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</si>
  <si>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</si>
  <si>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</si>
  <si>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</si>
  <si>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</si>
  <si>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</si>
  <si>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</si>
  <si>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</si>
  <si>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</si>
  <si>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</si>
  <si>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</si>
  <si>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</si>
  <si>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</si>
  <si>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</si>
  <si>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</si>
  <si>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</si>
  <si>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</si>
  <si>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</si>
  <si>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</si>
  <si>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</si>
  <si>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</si>
  <si>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</si>
  <si>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</si>
  <si>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</si>
  <si>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</si>
  <si>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</si>
  <si>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</si>
  <si>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</si>
  <si>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</si>
  <si>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</si>
  <si>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</si>
  <si>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</si>
  <si>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</si>
  <si>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</si>
  <si>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</si>
  <si>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</si>
  <si>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</si>
  <si>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</si>
  <si>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</si>
  <si>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</si>
  <si>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</si>
  <si>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</si>
  <si>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</si>
  <si>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</si>
  <si>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</si>
  <si>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</si>
  <si>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</si>
  <si>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</si>
  <si>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</si>
  <si>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</si>
  <si>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</si>
  <si>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</si>
  <si>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</si>
  <si>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</si>
  <si>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</si>
  <si>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</si>
  <si>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</si>
  <si>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</si>
  <si>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</si>
  <si>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</si>
  <si>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</si>
  <si>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</si>
  <si>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</si>
  <si>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</si>
  <si>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</si>
  <si>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</si>
  <si>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</si>
  <si>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</si>
  <si>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</si>
  <si>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</si>
  <si>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</si>
  <si>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</si>
  <si>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</si>
  <si>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</si>
  <si>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</si>
  <si>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</si>
  <si>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</si>
  <si>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</si>
  <si>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</si>
  <si>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</si>
  <si>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</si>
  <si>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</si>
  <si>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</si>
  <si>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</si>
  <si>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</si>
  <si>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</si>
  <si>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</si>
  <si>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</si>
  <si>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</si>
  <si>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</si>
  <si>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</si>
  <si>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</si>
  <si>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</si>
  <si>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</si>
  <si>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</si>
  <si>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</si>
  <si>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</si>
  <si>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</si>
  <si>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</si>
  <si>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</si>
  <si>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</si>
  <si>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</si>
  <si>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</si>
  <si>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</si>
  <si>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</si>
  <si>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</si>
  <si>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</si>
  <si>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</si>
  <si>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</si>
  <si>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</si>
  <si>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</si>
  <si>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</si>
  <si>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</si>
  <si>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</si>
  <si>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</si>
  <si>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</si>
  <si>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</si>
  <si>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</si>
  <si>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</si>
  <si>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</si>
  <si>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</si>
  <si>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</si>
  <si>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</si>
  <si>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</si>
  <si>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</si>
  <si>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</si>
  <si>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</si>
  <si>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</si>
  <si>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</si>
  <si>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</si>
  <si>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</si>
  <si>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</si>
  <si>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</si>
  <si>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</si>
  <si>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</si>
  <si>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</si>
  <si>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</si>
  <si>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</si>
  <si>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</si>
  <si>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</si>
  <si>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</si>
  <si>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</si>
  <si>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</si>
  <si>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</si>
  <si>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</si>
  <si>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</si>
  <si>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</si>
  <si>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</si>
  <si>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</si>
  <si>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</si>
  <si>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</si>
  <si>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</si>
  <si>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</si>
  <si>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</si>
  <si>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</si>
  <si>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</si>
  <si>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</si>
  <si>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</si>
  <si>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</si>
  <si>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</si>
  <si>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</si>
  <si>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</si>
  <si>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</si>
  <si>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</si>
  <si>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</si>
  <si>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</si>
  <si>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</si>
  <si>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</si>
  <si>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</si>
  <si>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</si>
  <si>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</si>
  <si>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</si>
  <si>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</si>
  <si>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</si>
  <si>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</si>
  <si>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</si>
  <si>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</si>
  <si>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</si>
  <si>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</si>
  <si>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</si>
  <si>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</si>
  <si>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</si>
  <si>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</si>
  <si>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</si>
  <si>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</si>
  <si>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</si>
  <si>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</si>
  <si>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</si>
  <si>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</si>
  <si>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</si>
  <si>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</si>
  <si>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</si>
  <si>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</si>
  <si>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</si>
  <si>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</si>
  <si>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</si>
  <si>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</si>
  <si>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</si>
  <si>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</si>
  <si>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</si>
  <si>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</si>
  <si>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</si>
  <si>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</si>
  <si>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</si>
  <si>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</si>
  <si>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</si>
  <si>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</si>
  <si>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</si>
  <si>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</si>
  <si>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</si>
  <si>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</si>
  <si>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</si>
  <si>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</si>
  <si>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</si>
  <si>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</si>
  <si>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</si>
  <si>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</si>
  <si>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</si>
  <si>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</si>
  <si>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</si>
  <si>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</si>
  <si>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</si>
  <si>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</si>
  <si>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</si>
  <si>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</si>
  <si>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</si>
  <si>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</si>
  <si>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</si>
  <si>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</si>
  <si>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</si>
  <si>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</si>
  <si>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</si>
  <si>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</si>
  <si>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</si>
  <si>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</si>
  <si>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</si>
  <si>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</si>
  <si>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</si>
  <si>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</si>
  <si>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</si>
  <si>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</si>
  <si>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</si>
  <si>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</si>
  <si>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</si>
  <si>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</si>
  <si>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</si>
  <si>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</si>
  <si>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</si>
  <si>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</si>
  <si>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</si>
  <si>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</si>
  <si>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</si>
  <si>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</si>
  <si>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</si>
  <si>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</si>
  <si>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</si>
  <si>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</si>
  <si>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</si>
  <si>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</si>
  <si>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</si>
  <si>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</si>
  <si>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</si>
  <si>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</si>
  <si>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</si>
  <si>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</si>
  <si>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</si>
  <si>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</si>
  <si>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</si>
  <si>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</si>
  <si>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</si>
  <si>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</si>
  <si>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</si>
  <si>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</si>
  <si>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</si>
  <si>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</si>
  <si>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</si>
  <si>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</si>
  <si>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</si>
  <si>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</si>
  <si>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</si>
  <si>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</si>
  <si>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</si>
  <si>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</si>
  <si>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</si>
  <si>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</si>
  <si>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</si>
  <si>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</si>
  <si>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</si>
  <si>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</si>
  <si>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</si>
  <si>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</si>
  <si>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</si>
  <si>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</si>
  <si>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</si>
  <si>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</si>
  <si>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</si>
  <si>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</si>
  <si>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</si>
  <si>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</si>
  <si>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</si>
  <si>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</si>
  <si>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</si>
  <si>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</si>
  <si>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</si>
  <si>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</si>
  <si>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</si>
  <si>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</si>
  <si>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</si>
  <si>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</si>
  <si>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</si>
  <si>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</si>
  <si>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</si>
  <si>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</si>
  <si>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</si>
  <si>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</si>
  <si>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</si>
  <si>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</si>
  <si>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</si>
  <si>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</si>
  <si>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</si>
  <si>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</si>
  <si>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</si>
  <si>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</si>
  <si>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</si>
  <si>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</si>
  <si>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</si>
  <si>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</si>
  <si>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</si>
  <si>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</si>
  <si>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</si>
  <si>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</si>
  <si>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</si>
  <si>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</si>
  <si>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</si>
  <si>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</si>
  <si>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</si>
  <si>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</si>
  <si>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</si>
  <si>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</si>
  <si>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</si>
  <si>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</si>
  <si>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</si>
  <si>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</si>
  <si>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</si>
  <si>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</si>
  <si>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</si>
  <si>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</si>
  <si>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</si>
  <si>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</si>
  <si>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</si>
  <si>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</si>
  <si>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</si>
  <si>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</si>
  <si>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</si>
  <si>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</si>
  <si>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</si>
  <si>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</si>
  <si>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</si>
  <si>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</si>
  <si>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</si>
  <si>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</si>
  <si>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</si>
  <si>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</si>
  <si>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</si>
  <si>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</si>
  <si>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</si>
  <si>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</si>
  <si>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</si>
  <si>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</si>
  <si>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</si>
  <si>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</si>
  <si>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</si>
  <si>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</si>
  <si>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</si>
  <si>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</si>
  <si>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</si>
  <si>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</si>
  <si>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</si>
  <si>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</si>
  <si>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</si>
  <si>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</si>
  <si>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</si>
  <si>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</si>
  <si>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</si>
  <si>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</si>
  <si>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</si>
  <si>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</si>
  <si>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</si>
  <si>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</si>
  <si>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</si>
  <si>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</si>
  <si>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</si>
  <si>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</si>
  <si>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</si>
  <si>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</si>
  <si>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</si>
  <si>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</si>
  <si>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</si>
  <si>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</si>
  <si>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</si>
  <si>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</si>
  <si>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</si>
  <si>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</si>
  <si>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</si>
  <si>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</si>
  <si>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</si>
  <si>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</si>
  <si>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</si>
  <si>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</si>
  <si>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</si>
  <si>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</si>
  <si>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</si>
  <si>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</si>
  <si>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</si>
  <si>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</si>
  <si>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</si>
  <si>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</si>
  <si>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</si>
  <si>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</si>
  <si>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</si>
  <si>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</si>
  <si>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</si>
  <si>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</si>
  <si>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</si>
  <si>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</si>
  <si>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</si>
  <si>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</si>
  <si>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</si>
  <si>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</si>
  <si>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</si>
  <si>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</si>
  <si>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</si>
  <si>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</si>
  <si>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</si>
  <si>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</si>
  <si>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</si>
  <si>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</si>
  <si>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</si>
  <si>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</si>
  <si>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</si>
  <si>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</si>
  <si>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</si>
  <si>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</si>
  <si>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</si>
  <si>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</si>
  <si>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</si>
  <si>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</si>
  <si>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</si>
  <si>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</si>
  <si>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</si>
  <si>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</si>
  <si>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</si>
  <si>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</si>
  <si>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</si>
  <si>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</si>
  <si>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</si>
  <si>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</si>
  <si>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</si>
  <si>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</si>
  <si>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</si>
  <si>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</si>
  <si>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</si>
  <si>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</si>
  <si>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</si>
  <si>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</si>
  <si>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</si>
  <si>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</si>
  <si>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</si>
  <si>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</si>
  <si>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</si>
  <si>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</si>
  <si>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</si>
  <si>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</si>
  <si>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</si>
  <si>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</si>
  <si>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</si>
  <si>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</si>
  <si>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</si>
  <si>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</si>
  <si>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</si>
  <si>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</si>
  <si>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</si>
  <si>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</si>
  <si>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</si>
  <si>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</si>
  <si>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</si>
  <si>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</si>
  <si>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</si>
  <si>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</si>
  <si>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</si>
  <si>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</si>
  <si>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</si>
  <si>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</si>
  <si>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</si>
  <si>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</si>
  <si>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</si>
  <si>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</si>
  <si>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</si>
  <si>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</si>
  <si>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</si>
  <si>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</si>
  <si>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</si>
  <si>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</si>
  <si>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</si>
  <si>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</si>
  <si>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</si>
  <si>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</si>
  <si>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</si>
  <si>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</si>
  <si>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</si>
  <si>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</si>
  <si>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</si>
  <si>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</si>
  <si>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</si>
  <si>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</si>
  <si>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</si>
  <si>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</si>
  <si>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</si>
  <si>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</si>
  <si>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</si>
  <si>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</si>
  <si>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</si>
  <si>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</si>
  <si>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</si>
  <si>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</si>
  <si>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</si>
  <si>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</si>
  <si>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</si>
  <si>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</si>
  <si>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</si>
  <si>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</si>
  <si>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</si>
  <si>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</si>
  <si>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</si>
  <si>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</si>
  <si>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</si>
  <si>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</si>
  <si>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</si>
  <si>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</si>
  <si>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</si>
  <si>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</si>
  <si>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</si>
  <si>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</si>
  <si>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</si>
  <si>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</si>
  <si>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</si>
  <si>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</si>
  <si>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</si>
  <si>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</si>
  <si>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</si>
  <si>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</si>
  <si>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</si>
  <si>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</si>
  <si>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</si>
  <si>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</si>
  <si>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</si>
  <si>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</si>
  <si>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</si>
  <si>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</si>
  <si>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</si>
  <si>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</si>
  <si>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</si>
  <si>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</si>
  <si>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</si>
  <si>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</si>
  <si>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</si>
  <si>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</si>
  <si>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</si>
  <si>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</si>
  <si>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</si>
  <si>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</si>
  <si>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</si>
  <si>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</si>
  <si>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</si>
  <si>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</si>
  <si>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</si>
  <si>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</si>
  <si>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</si>
  <si>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</si>
  <si>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</si>
  <si>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</si>
  <si>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</si>
  <si>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</si>
  <si>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</si>
  <si>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</si>
  <si>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</si>
  <si>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</si>
  <si>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</si>
  <si>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</si>
  <si>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</si>
  <si>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</si>
  <si>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</si>
  <si>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</si>
  <si>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</si>
  <si>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</si>
  <si>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</si>
  <si>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</si>
  <si>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</si>
  <si>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</si>
  <si>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</si>
  <si>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</si>
  <si>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</si>
  <si>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</si>
  <si>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</si>
  <si>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</si>
  <si>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</si>
  <si>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</si>
  <si>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</si>
  <si>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</si>
  <si>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</si>
  <si>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</si>
  <si>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</si>
  <si>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</si>
  <si>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</si>
  <si>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</si>
  <si>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</si>
  <si>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</si>
  <si>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</si>
  <si>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</si>
  <si>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</si>
  <si>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</si>
  <si>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</si>
  <si>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</si>
  <si>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</si>
  <si>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</si>
  <si>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</si>
  <si>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</si>
  <si>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</si>
  <si>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</si>
  <si>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</si>
  <si>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</si>
  <si>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</si>
  <si>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</si>
  <si>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</si>
  <si>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</si>
  <si>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</si>
  <si>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</si>
  <si>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</si>
  <si>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</si>
  <si>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</si>
  <si>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</si>
  <si>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</si>
  <si>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</si>
  <si>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</si>
  <si>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</si>
  <si>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</si>
  <si>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</si>
  <si>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</si>
  <si>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</si>
  <si>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</si>
  <si>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</si>
  <si>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</si>
  <si>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</si>
  <si>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</si>
  <si>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</si>
  <si>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</si>
  <si>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</si>
  <si>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</si>
  <si>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</si>
  <si>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</si>
  <si>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</si>
  <si>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</si>
  <si>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</si>
  <si>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</si>
  <si>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</si>
  <si>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</si>
  <si>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</si>
  <si>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</si>
  <si>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</si>
  <si>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</si>
  <si>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</si>
  <si>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</si>
  <si>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</si>
  <si>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</si>
  <si>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</si>
  <si>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</si>
  <si>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</si>
  <si>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</si>
  <si>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</si>
  <si>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</si>
  <si>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</si>
  <si>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</si>
  <si>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</si>
  <si>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</si>
  <si>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</si>
  <si>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</si>
  <si>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</si>
  <si>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</si>
  <si>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</si>
  <si>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</si>
  <si>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</si>
  <si>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</si>
  <si>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</si>
  <si>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</si>
  <si>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</si>
  <si>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</si>
  <si>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</si>
  <si>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</si>
  <si>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</si>
  <si>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</si>
  <si>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</si>
  <si>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</si>
  <si>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</si>
  <si>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</si>
  <si>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</si>
  <si>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</si>
  <si>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</si>
  <si>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</si>
  <si>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</si>
  <si>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</si>
  <si>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</si>
  <si>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</si>
  <si>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</si>
  <si>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</si>
  <si>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</si>
  <si>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</si>
  <si>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</si>
  <si>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</si>
  <si>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</si>
  <si>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</si>
  <si>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</si>
  <si>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</si>
  <si>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</si>
  <si>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</si>
  <si>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</si>
  <si>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</si>
  <si>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</si>
  <si>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</si>
  <si>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</si>
  <si>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</si>
  <si>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</si>
  <si>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</si>
  <si>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</si>
  <si>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</si>
  <si>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</si>
  <si>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</si>
  <si>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</si>
  <si>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</si>
  <si>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</si>
  <si>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</si>
  <si>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</si>
  <si>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</si>
  <si>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</si>
  <si>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</si>
  <si>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</si>
  <si>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</si>
  <si>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</si>
  <si>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</si>
  <si>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</si>
  <si>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</si>
  <si>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</si>
  <si>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</si>
  <si>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</si>
  <si>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</si>
  <si>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</si>
  <si>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</si>
  <si>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</si>
  <si>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</si>
  <si>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</si>
  <si>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</si>
  <si>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</si>
  <si>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</si>
  <si>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</si>
  <si>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</si>
  <si>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</si>
  <si>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</si>
  <si>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</si>
  <si>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</si>
  <si>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</si>
  <si>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</si>
  <si>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</si>
  <si>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</si>
  <si>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</si>
  <si>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</si>
  <si>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</si>
  <si>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</si>
  <si>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</si>
  <si>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</si>
  <si>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</si>
  <si>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</si>
  <si>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</si>
  <si>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</si>
  <si>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</si>
  <si>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</si>
  <si>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</si>
  <si>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</si>
  <si>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</si>
  <si>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</si>
  <si>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</si>
  <si>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</si>
  <si>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</si>
  <si>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</si>
  <si>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</si>
  <si>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</si>
  <si>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</si>
  <si>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</si>
  <si>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</si>
  <si>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</si>
  <si>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</si>
  <si>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</si>
  <si>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</si>
  <si>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</si>
  <si>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</si>
  <si>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</si>
  <si>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</si>
  <si>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</si>
  <si>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</si>
  <si>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</si>
  <si>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</si>
  <si>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</si>
  <si>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</si>
  <si>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</si>
  <si>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</si>
  <si>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</si>
  <si>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</si>
  <si>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</si>
  <si>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</si>
  <si>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</si>
  <si>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</si>
  <si>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</si>
  <si>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</si>
  <si>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</si>
  <si>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</si>
  <si>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</si>
  <si>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</si>
  <si>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</si>
  <si>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</si>
  <si>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</si>
  <si>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</si>
  <si>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</si>
  <si>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</si>
  <si>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</si>
  <si>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</si>
  <si>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</si>
  <si>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</si>
  <si>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</si>
  <si>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</si>
  <si>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</si>
  <si>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</si>
  <si>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</si>
  <si>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</si>
  <si>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</si>
  <si>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</si>
  <si>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</si>
  <si>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</si>
  <si>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</si>
  <si>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</si>
  <si>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</si>
  <si>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</si>
  <si>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</si>
  <si>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</si>
  <si>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</si>
  <si>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</si>
  <si>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</si>
  <si>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</si>
  <si>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</si>
  <si>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</si>
  <si>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</si>
  <si>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</si>
  <si>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</si>
  <si>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</si>
  <si>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</si>
  <si>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</si>
  <si>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</si>
  <si>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</si>
  <si>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</si>
  <si>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</si>
  <si>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</si>
  <si>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</si>
  <si>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</si>
  <si>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</si>
  <si>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</si>
  <si>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</si>
  <si>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</si>
  <si>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</si>
  <si>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</si>
  <si>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</si>
  <si>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</si>
  <si>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</si>
  <si>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</si>
  <si>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</si>
  <si>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</si>
  <si>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</si>
  <si>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</si>
  <si>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</si>
  <si>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</si>
  <si>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</si>
  <si>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</si>
  <si>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</si>
  <si>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</si>
  <si>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</si>
  <si>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</si>
  <si>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</si>
  <si>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</si>
  <si>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</si>
  <si>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</si>
  <si>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</si>
  <si>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</si>
  <si>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</si>
  <si>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</si>
  <si>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</si>
  <si>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</si>
  <si>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</si>
  <si>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</si>
  <si>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</si>
  <si>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</si>
  <si>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</si>
  <si>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</si>
  <si>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</si>
  <si>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</si>
  <si>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</si>
  <si>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</si>
  <si>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</si>
  <si>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</si>
  <si>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</si>
  <si>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</si>
  <si>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</si>
  <si>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</si>
  <si>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</si>
  <si>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</si>
  <si>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</si>
  <si>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</si>
  <si>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</si>
  <si>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</si>
  <si>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</si>
  <si>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</si>
  <si>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</si>
  <si>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</si>
  <si>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</si>
  <si>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</si>
  <si>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</si>
  <si>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</si>
  <si>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</si>
  <si>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</si>
  <si>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</si>
  <si>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</si>
  <si>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</si>
  <si>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</si>
  <si>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</si>
  <si>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</si>
  <si>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</si>
  <si>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</si>
  <si>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</si>
  <si>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</si>
  <si>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</si>
  <si>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</si>
  <si>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</si>
  <si>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</si>
  <si>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</si>
  <si>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</si>
  <si>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</si>
  <si>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</si>
  <si>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</si>
  <si>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</si>
  <si>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</si>
  <si>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</si>
  <si>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</si>
  <si>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</si>
  <si>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</si>
  <si>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</si>
  <si>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</si>
  <si>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</si>
  <si>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</si>
  <si>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</si>
  <si>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</si>
  <si>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</si>
  <si>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</si>
  <si>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</si>
  <si>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</si>
  <si>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</si>
  <si>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</si>
  <si>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</si>
  <si>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</si>
  <si>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</si>
  <si>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</si>
  <si>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</si>
  <si>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</si>
  <si>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</si>
  <si>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</si>
  <si>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</si>
  <si>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</si>
  <si>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</si>
  <si>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</si>
  <si>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</si>
  <si>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</si>
  <si>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</si>
  <si>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</si>
  <si>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</si>
  <si>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</si>
  <si>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</si>
  <si>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</si>
  <si>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</si>
  <si>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</si>
  <si>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</si>
  <si>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</si>
  <si>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</si>
  <si>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</si>
  <si>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</si>
  <si>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</si>
  <si>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</si>
  <si>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</si>
  <si>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</si>
  <si>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</si>
  <si>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</si>
  <si>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</si>
  <si>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</si>
  <si>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</si>
  <si>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</si>
  <si>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</si>
  <si>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</si>
  <si>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</si>
  <si>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</si>
  <si>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</si>
  <si>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</si>
  <si>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</si>
  <si>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</si>
  <si>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</si>
  <si>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</si>
  <si>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</si>
  <si>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</si>
  <si>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</si>
  <si>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</si>
  <si>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</si>
  <si>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</si>
  <si>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</si>
  <si>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</si>
  <si>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</si>
  <si>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</si>
  <si>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</si>
  <si>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</si>
  <si>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</si>
  <si>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</si>
  <si>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</si>
  <si>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</si>
  <si>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</si>
  <si>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</si>
  <si>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</si>
  <si>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</si>
  <si>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</si>
  <si>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</si>
  <si>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</si>
  <si>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</si>
  <si>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</si>
  <si>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</si>
  <si>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</si>
  <si>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</si>
  <si>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</si>
  <si>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</si>
  <si>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</si>
  <si>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</si>
  <si>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</si>
  <si>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</si>
  <si>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</si>
  <si>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</si>
  <si>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</si>
  <si>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</si>
  <si>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</si>
  <si>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</si>
  <si>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</si>
  <si>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</si>
  <si>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</si>
  <si>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</si>
  <si>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</si>
  <si>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</si>
  <si>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</si>
  <si>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</si>
  <si>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</si>
  <si>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</si>
  <si>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</si>
  <si>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</si>
  <si>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</si>
  <si>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</si>
  <si>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</si>
  <si>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</si>
  <si>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</si>
  <si>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</si>
  <si>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</si>
  <si>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</si>
  <si>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</si>
  <si>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</si>
  <si>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</si>
  <si>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</si>
  <si>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</si>
  <si>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</si>
  <si>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</si>
  <si>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</si>
  <si>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</si>
  <si>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</si>
  <si>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</si>
  <si>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</si>
  <si>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</si>
  <si>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</si>
  <si>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</si>
  <si>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</si>
  <si>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</si>
  <si>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</si>
  <si>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</si>
  <si>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</si>
  <si>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</si>
  <si>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</si>
  <si>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</si>
  <si>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</si>
  <si>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</si>
  <si>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</si>
  <si>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</si>
  <si>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</si>
  <si>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</si>
  <si>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</si>
  <si>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</si>
  <si>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</si>
  <si>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</si>
  <si>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</si>
  <si>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</si>
  <si>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</si>
  <si>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</si>
  <si>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</si>
  <si>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</si>
  <si>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</si>
  <si>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</si>
  <si>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</si>
  <si>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</si>
  <si>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</si>
  <si>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</si>
  <si>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</si>
  <si>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</si>
  <si>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</si>
  <si>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</si>
  <si>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</si>
  <si>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</si>
  <si>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</si>
  <si>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</si>
  <si>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</si>
  <si>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</si>
  <si>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</si>
  <si>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</si>
  <si>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</si>
  <si>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</si>
  <si>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</si>
  <si>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</si>
  <si>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</si>
  <si>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</si>
  <si>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</si>
  <si>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</si>
  <si>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</si>
  <si>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</si>
  <si>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</si>
  <si>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</si>
  <si>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</si>
  <si>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</si>
  <si>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</si>
  <si>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</si>
  <si>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</si>
  <si>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</si>
  <si>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</si>
  <si>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</si>
  <si>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</si>
  <si>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</si>
  <si>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</si>
  <si>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</si>
  <si>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</si>
  <si>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</si>
  <si>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</si>
  <si>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</si>
  <si>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</si>
  <si>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</si>
  <si>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</si>
  <si>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</si>
  <si>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</si>
  <si>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</si>
  <si>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</si>
  <si>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</si>
  <si>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</si>
  <si>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</si>
  <si>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</si>
  <si>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</si>
  <si>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</si>
  <si>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</si>
  <si>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</si>
  <si>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</si>
  <si>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</si>
  <si>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</si>
  <si>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</si>
  <si>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</si>
  <si>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</si>
  <si>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</si>
  <si>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</si>
  <si>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</si>
  <si>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</si>
  <si>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</si>
  <si>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</si>
  <si>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</si>
  <si>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</si>
  <si>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</si>
  <si>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</si>
  <si>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</si>
  <si>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</si>
  <si>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</si>
  <si>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</si>
  <si>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</si>
  <si>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</si>
  <si>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</si>
  <si>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</si>
  <si>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</si>
  <si>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</si>
  <si>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</si>
  <si>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</si>
  <si>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</si>
  <si>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</si>
  <si>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</si>
  <si>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</si>
  <si>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</si>
  <si>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</si>
  <si>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</si>
  <si>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</si>
  <si>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</si>
  <si>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</si>
  <si>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</si>
  <si>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</si>
  <si>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</si>
  <si>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</si>
  <si>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</si>
  <si>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</si>
  <si>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</si>
  <si>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</si>
  <si>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</si>
  <si>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</si>
  <si>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</si>
  <si>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</si>
  <si>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</si>
  <si>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</si>
  <si>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</si>
  <si>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</si>
  <si>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</si>
  <si>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</si>
  <si>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</si>
  <si>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</si>
  <si>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</si>
  <si>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</si>
  <si>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</si>
  <si>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</si>
  <si>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</si>
  <si>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</si>
  <si>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</si>
  <si>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</si>
  <si>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</si>
  <si>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</si>
  <si>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</si>
  <si>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</si>
  <si>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</si>
  <si>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</si>
  <si>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</si>
  <si>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</si>
  <si>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</si>
  <si>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</si>
  <si>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</si>
  <si>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</si>
  <si>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</si>
  <si>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</si>
  <si>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</si>
  <si>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</si>
  <si>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</si>
  <si>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</si>
  <si>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</si>
  <si>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</si>
  <si>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</si>
  <si>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</si>
  <si>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</si>
  <si>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</si>
  <si>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</si>
  <si>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</si>
  <si>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</si>
  <si>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</si>
  <si>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</si>
  <si>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</si>
  <si>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</si>
  <si>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</si>
  <si>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</si>
  <si>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</si>
  <si>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</si>
  <si>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</si>
  <si>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</si>
  <si>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</si>
  <si>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</si>
  <si>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</si>
  <si>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</si>
  <si>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</si>
  <si>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</si>
  <si>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</si>
  <si>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</si>
  <si>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</si>
  <si>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</si>
  <si>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</si>
  <si>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</si>
  <si>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</si>
  <si>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</si>
  <si>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</si>
  <si>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</si>
  <si>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</si>
  <si>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</si>
  <si>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</si>
  <si>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</si>
  <si>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</si>
  <si>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</si>
  <si>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</si>
  <si>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</si>
  <si>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</si>
  <si>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</si>
  <si>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</si>
  <si>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</si>
  <si>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</si>
  <si>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</si>
  <si>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</si>
  <si>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</si>
  <si>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</si>
  <si>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</si>
  <si>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</si>
  <si>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</si>
  <si>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</si>
  <si>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</si>
  <si>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</si>
  <si>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</si>
  <si>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</si>
  <si>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</si>
  <si>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</si>
  <si>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</si>
  <si>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</si>
  <si>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</si>
  <si>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</si>
  <si>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</si>
  <si>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</si>
  <si>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</si>
  <si>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</si>
  <si>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</si>
  <si>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</si>
  <si>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</si>
  <si>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</si>
  <si>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</si>
  <si>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</si>
  <si>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</si>
  <si>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</si>
  <si>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</si>
  <si>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</si>
  <si>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</si>
  <si>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</si>
  <si>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</si>
  <si>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</si>
  <si>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</si>
  <si>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</si>
  <si>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</si>
  <si>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</si>
  <si>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</si>
  <si>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</si>
  <si>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</si>
  <si>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</si>
  <si>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</si>
  <si>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</si>
  <si>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</si>
  <si>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</si>
  <si>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</si>
  <si>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</si>
  <si>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</si>
  <si>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</si>
  <si>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</si>
  <si>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</si>
  <si>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</si>
  <si>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</si>
  <si>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</si>
  <si>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</si>
  <si>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</si>
  <si>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</si>
  <si>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</si>
  <si>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</si>
  <si>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</si>
  <si>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</si>
  <si>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</si>
  <si>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</si>
  <si>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</si>
  <si>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</si>
  <si>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</si>
  <si>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</si>
  <si>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</si>
  <si>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</si>
  <si>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</si>
  <si>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</si>
  <si>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</si>
  <si>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</si>
  <si>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</si>
  <si>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</si>
  <si>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</si>
  <si>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</si>
  <si>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</si>
  <si>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</si>
  <si>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</si>
  <si>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</si>
  <si>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</si>
  <si>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</si>
  <si>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</si>
  <si>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</si>
  <si>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</si>
  <si>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</si>
  <si>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</si>
  <si>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</si>
  <si>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</si>
  <si>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</si>
  <si>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</si>
  <si>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</si>
  <si>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</si>
  <si>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</si>
  <si>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</si>
  <si>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</si>
  <si>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</si>
  <si>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</si>
  <si>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</si>
  <si>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</si>
  <si>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</si>
  <si>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</si>
  <si>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</si>
  <si>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</si>
  <si>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</si>
  <si>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</si>
  <si>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</si>
  <si>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</si>
  <si>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</si>
  <si>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</si>
  <si>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</si>
  <si>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</si>
  <si>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</si>
  <si>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</si>
  <si>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</si>
  <si>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</si>
  <si>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</si>
  <si>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</si>
  <si>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</si>
  <si>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</si>
  <si>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</si>
  <si>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</si>
  <si>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</si>
  <si>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</si>
  <si>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</si>
  <si>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</si>
  <si>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</si>
  <si>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</si>
  <si>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</si>
  <si>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</si>
  <si>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</si>
  <si>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</si>
  <si>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</si>
  <si>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</si>
  <si>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</si>
  <si>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</si>
  <si>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</si>
  <si>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</si>
  <si>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</si>
  <si>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</si>
  <si>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</si>
  <si>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</si>
  <si>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</si>
  <si>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</si>
  <si>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</si>
  <si>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</si>
  <si>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</si>
  <si>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</si>
  <si>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</si>
  <si>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</si>
  <si>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</si>
  <si>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</si>
  <si>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</si>
  <si>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</si>
  <si>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</si>
  <si>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</si>
  <si>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</si>
  <si>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</si>
  <si>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</si>
  <si>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</si>
  <si>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</si>
  <si>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</si>
  <si>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</si>
  <si>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</si>
  <si>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</si>
  <si>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</si>
  <si>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</si>
  <si>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</si>
  <si>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</si>
  <si>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</si>
  <si>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</si>
  <si>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</si>
  <si>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</si>
  <si>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</si>
  <si>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</si>
  <si>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</si>
  <si>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</si>
  <si>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</si>
  <si>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</si>
  <si>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</si>
  <si>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</si>
  <si>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</si>
  <si>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</si>
  <si>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</si>
  <si>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</si>
  <si>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</si>
  <si>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</si>
  <si>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</si>
  <si>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</si>
  <si>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</si>
  <si>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</si>
  <si>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</si>
  <si>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</si>
  <si>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</si>
  <si>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</si>
  <si>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</si>
  <si>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</si>
  <si>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</si>
  <si>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</si>
  <si>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</si>
  <si>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</si>
  <si>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</si>
  <si>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</si>
  <si>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</si>
  <si>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</si>
  <si>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</si>
  <si>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</si>
  <si>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</si>
  <si>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</si>
  <si>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</si>
  <si>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</si>
  <si>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</si>
  <si>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</si>
  <si>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</si>
  <si>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</si>
  <si>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</si>
  <si>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</si>
  <si>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</si>
  <si>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</si>
  <si>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</si>
  <si>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</si>
  <si>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</si>
  <si>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</si>
  <si>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</si>
  <si>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</si>
  <si>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</si>
  <si>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</si>
  <si>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</si>
  <si>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</si>
  <si>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</si>
  <si>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</si>
  <si>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</si>
  <si>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</si>
  <si>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</si>
  <si>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</si>
  <si>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</si>
  <si>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</si>
  <si>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</si>
  <si>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</si>
  <si>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</si>
  <si>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</si>
  <si>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</si>
  <si>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</si>
  <si>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</si>
  <si>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</si>
  <si>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</si>
  <si>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</si>
  <si>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</si>
  <si>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</si>
  <si>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</si>
  <si>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</si>
  <si>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</si>
  <si>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</si>
  <si>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</si>
  <si>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</si>
  <si>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</si>
  <si>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</si>
  <si>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</si>
  <si>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</si>
  <si>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</si>
  <si>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</si>
  <si>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</si>
  <si>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</si>
  <si>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</si>
  <si>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</si>
  <si>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</si>
  <si>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</si>
  <si>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</si>
  <si>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</si>
  <si>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</si>
  <si>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</si>
  <si>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</si>
  <si>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</si>
  <si>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</si>
  <si>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</si>
  <si>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</si>
  <si>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</si>
  <si>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</si>
  <si>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</si>
  <si>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</si>
  <si>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</si>
  <si>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</si>
  <si>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</si>
  <si>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</si>
  <si>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</si>
  <si>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</si>
  <si>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</si>
  <si>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</si>
  <si>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</si>
  <si>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</si>
  <si>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</si>
  <si>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</si>
  <si>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</si>
  <si>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</si>
  <si>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</si>
  <si>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</si>
  <si>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</si>
  <si>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</si>
  <si>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</si>
  <si>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</si>
  <si>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</si>
  <si>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</si>
  <si>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</si>
  <si>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</si>
  <si>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</si>
  <si>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</si>
  <si>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</si>
  <si>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</si>
  <si>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</si>
  <si>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</si>
  <si>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</si>
  <si>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</si>
  <si>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</si>
  <si>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</si>
  <si>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</si>
  <si>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</si>
  <si>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</si>
  <si>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</si>
  <si>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</si>
  <si>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</si>
  <si>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</si>
  <si>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</si>
  <si>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</si>
  <si>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</si>
  <si>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</si>
  <si>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</si>
  <si>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</si>
  <si>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</si>
  <si>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</si>
  <si>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</si>
  <si>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</si>
  <si>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</si>
  <si>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</si>
  <si>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</si>
  <si>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</si>
  <si>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</si>
  <si>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</si>
  <si>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</si>
  <si>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</si>
  <si>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</si>
  <si>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</si>
  <si>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</si>
  <si>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</si>
  <si>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</si>
  <si>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</si>
  <si>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</si>
  <si>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</si>
  <si>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</si>
  <si>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</si>
  <si>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</si>
  <si>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</si>
  <si>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</si>
  <si>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</si>
  <si>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</si>
  <si>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</si>
  <si>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</si>
  <si>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</si>
  <si>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</si>
  <si>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</si>
  <si>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</si>
  <si>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</si>
  <si>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</si>
  <si>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</si>
  <si>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</si>
  <si>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</si>
  <si>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</si>
  <si>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</si>
  <si>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</si>
  <si>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</si>
  <si>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</si>
  <si>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</si>
  <si>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</si>
  <si>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</si>
  <si>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</si>
  <si>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</si>
  <si>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</si>
  <si>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</si>
  <si>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</si>
  <si>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</si>
  <si>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</si>
  <si>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</si>
  <si>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</si>
  <si>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</si>
  <si>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</si>
  <si>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</si>
  <si>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</si>
  <si>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</si>
  <si>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</si>
  <si>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</si>
  <si>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</si>
  <si>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</si>
  <si>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</si>
  <si>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</si>
  <si>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</si>
  <si>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</si>
  <si>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</si>
  <si>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</si>
  <si>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</si>
  <si>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</si>
  <si>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</si>
  <si>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</si>
  <si>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</si>
  <si>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</si>
  <si>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</si>
  <si>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</si>
  <si>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</si>
  <si>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</si>
  <si>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</si>
  <si>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</si>
  <si>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</si>
  <si>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</si>
  <si>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</si>
  <si>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</si>
  <si>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</si>
  <si>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</si>
  <si>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</si>
  <si>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</si>
  <si>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</si>
  <si>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</si>
  <si>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</si>
  <si>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</si>
  <si>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</si>
  <si>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</si>
  <si>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</si>
  <si>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</si>
  <si>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</si>
  <si>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</si>
  <si>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</si>
  <si>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</si>
  <si>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</si>
  <si>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</si>
  <si>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</si>
  <si>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</si>
  <si>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</si>
  <si>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</si>
  <si>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</si>
  <si>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</si>
  <si>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</si>
  <si>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</si>
  <si>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</si>
  <si>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</si>
  <si>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</si>
  <si>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</si>
  <si>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</si>
  <si>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</si>
  <si>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</si>
  <si>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</si>
  <si>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</si>
  <si>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</si>
  <si>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</si>
  <si>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</si>
  <si>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</si>
  <si>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</si>
  <si>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</si>
  <si>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</si>
  <si>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</si>
  <si>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</si>
  <si>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</si>
  <si>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</si>
  <si>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</si>
  <si>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</si>
  <si>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</si>
  <si>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</si>
  <si>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</si>
  <si>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</si>
  <si>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</si>
  <si>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</si>
  <si>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</si>
  <si>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</si>
  <si>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</si>
  <si>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</si>
  <si>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</si>
  <si>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</si>
  <si>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</si>
  <si>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</si>
  <si>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</si>
  <si>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</si>
  <si>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</si>
  <si>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</si>
  <si>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</si>
  <si>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</si>
  <si>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</si>
  <si>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</si>
  <si>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</si>
  <si>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</si>
  <si>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</si>
  <si>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</si>
  <si>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</si>
  <si>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</si>
  <si>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</si>
  <si>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</si>
  <si>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</si>
  <si>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</si>
  <si>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</si>
  <si>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</si>
  <si>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</si>
  <si>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</si>
  <si>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</si>
  <si>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</si>
  <si>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</si>
  <si>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</si>
  <si>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</si>
  <si>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</si>
  <si>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</si>
  <si>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</si>
  <si>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</si>
  <si>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</si>
  <si>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</si>
  <si>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</si>
  <si>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</si>
  <si>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</si>
  <si>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</si>
  <si>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</si>
  <si>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</si>
  <si>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</si>
  <si>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</si>
  <si>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</si>
  <si>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</si>
  <si>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</si>
  <si>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</si>
  <si>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</si>
  <si>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</si>
  <si>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</si>
  <si>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</si>
  <si>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</si>
  <si>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</si>
  <si>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</si>
  <si>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</si>
  <si>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</si>
  <si>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</si>
  <si>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</si>
  <si>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</si>
  <si>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</si>
  <si>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</si>
  <si>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</si>
  <si>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</si>
  <si>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</si>
  <si>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</si>
  <si>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</si>
  <si>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</si>
  <si>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</si>
  <si>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</si>
  <si>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</si>
  <si>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</si>
  <si>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</si>
  <si>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</si>
  <si>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</si>
  <si>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</si>
  <si>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</si>
  <si>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</si>
  <si>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</si>
  <si>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</si>
  <si>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</si>
  <si>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</si>
  <si>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</si>
  <si>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</si>
  <si>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</si>
  <si>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</si>
  <si>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</si>
  <si>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</si>
  <si>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</si>
  <si>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</si>
  <si>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</si>
  <si>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</si>
  <si>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</si>
  <si>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</si>
  <si>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</si>
  <si>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</si>
  <si>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</si>
  <si>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</si>
  <si>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</si>
  <si>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</si>
  <si>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</si>
  <si>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</si>
  <si>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</si>
  <si>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</si>
  <si>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</si>
  <si>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</si>
  <si>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</si>
  <si>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</si>
  <si>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</si>
  <si>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</si>
  <si>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</si>
  <si>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</si>
  <si>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</si>
  <si>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</si>
  <si>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</si>
  <si>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</si>
  <si>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</si>
  <si>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</si>
  <si>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</si>
  <si>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</si>
  <si>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</si>
  <si>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</si>
  <si>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</si>
  <si>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</si>
  <si>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</si>
  <si>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</si>
  <si>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</si>
  <si>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</si>
  <si>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</si>
  <si>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</si>
  <si>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</si>
  <si>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</si>
  <si>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</si>
  <si>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</si>
  <si>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</si>
  <si>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</si>
  <si>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</si>
  <si>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</si>
  <si>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</si>
  <si>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</si>
  <si>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</si>
  <si>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</si>
  <si>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</si>
  <si>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</si>
  <si>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</si>
  <si>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</si>
  <si>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</si>
  <si>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</si>
  <si>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</si>
  <si>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</si>
  <si>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</si>
  <si>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</si>
  <si>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</si>
  <si>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</si>
  <si>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</si>
  <si>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</si>
  <si>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</si>
  <si>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</si>
  <si>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</si>
  <si>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</si>
  <si>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</si>
  <si>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</si>
  <si>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</si>
  <si>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</si>
  <si>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</si>
  <si>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</si>
  <si>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</si>
  <si>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</si>
  <si>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</si>
  <si>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</si>
  <si>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</si>
  <si>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</si>
  <si>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</si>
  <si>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</si>
  <si>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</si>
  <si>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</si>
  <si>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</si>
  <si>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</si>
  <si>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</si>
  <si>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</si>
  <si>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</si>
  <si>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</si>
  <si>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</si>
  <si>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</si>
  <si>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</si>
  <si>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</si>
  <si>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</si>
  <si>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</si>
  <si>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</si>
  <si>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</si>
  <si>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</si>
  <si>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</si>
  <si>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</si>
  <si>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</si>
  <si>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</si>
  <si>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</si>
  <si>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</si>
  <si>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</si>
  <si>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</si>
  <si>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</si>
  <si>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</si>
  <si>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</si>
  <si>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</si>
  <si>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</si>
  <si>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</si>
  <si>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</si>
  <si>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</si>
  <si>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</si>
  <si>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</si>
  <si>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</si>
  <si>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</si>
  <si>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</si>
  <si>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</si>
  <si>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</si>
  <si>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</si>
  <si>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</si>
  <si>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</si>
  <si>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</si>
  <si>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</si>
  <si>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</si>
  <si>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</si>
  <si>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</si>
  <si>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</si>
  <si>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</si>
  <si>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</si>
  <si>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</si>
  <si>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</si>
  <si>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</si>
  <si>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</si>
  <si>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</si>
  <si>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</si>
  <si>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</si>
  <si>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</si>
  <si>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</si>
  <si>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</si>
  <si>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</si>
  <si>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</si>
  <si>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</si>
  <si>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</si>
  <si>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</si>
  <si>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</si>
  <si>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</si>
  <si>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</si>
  <si>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</si>
  <si>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</si>
  <si>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</si>
  <si>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</si>
  <si>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</si>
  <si>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</si>
  <si>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</si>
  <si>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</si>
  <si>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</si>
  <si>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</si>
  <si>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</si>
  <si>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</si>
  <si>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</si>
  <si>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</si>
  <si>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</si>
  <si>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</si>
  <si>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</si>
  <si>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</si>
  <si>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</si>
  <si>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</si>
  <si>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</si>
  <si>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</si>
  <si>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</si>
  <si>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</si>
  <si>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</si>
  <si>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</si>
  <si>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</si>
  <si>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</si>
  <si>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</si>
  <si>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</si>
  <si>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</si>
  <si>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</si>
  <si>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</si>
  <si>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</si>
  <si>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</si>
  <si>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</si>
  <si>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</si>
  <si>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</si>
  <si>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</si>
  <si>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</si>
  <si>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</si>
  <si>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</si>
  <si>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</si>
  <si>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</si>
  <si>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</si>
  <si>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</si>
  <si>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</si>
  <si>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</si>
  <si>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</si>
  <si>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</si>
  <si>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</si>
  <si>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</si>
  <si>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</si>
  <si>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</si>
  <si>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</si>
  <si>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</si>
  <si>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</si>
  <si>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</si>
  <si>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</si>
  <si>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</si>
  <si>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</si>
  <si>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</si>
  <si>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</si>
  <si>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</si>
  <si>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</si>
  <si>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</si>
  <si>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</si>
  <si>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</si>
  <si>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</si>
  <si>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</si>
  <si>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</si>
  <si>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</si>
  <si>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</si>
  <si>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</si>
  <si>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</si>
  <si>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</si>
  <si>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</si>
  <si>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</si>
  <si>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</si>
  <si>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</si>
  <si>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</si>
  <si>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</si>
  <si>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</si>
  <si>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</si>
  <si>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</si>
  <si>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</si>
  <si>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</si>
  <si>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</si>
  <si>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</si>
  <si>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</si>
  <si>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</si>
  <si>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</si>
  <si>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</si>
  <si>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</si>
  <si>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</si>
  <si>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</si>
  <si>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</si>
  <si>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</si>
  <si>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</si>
  <si>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</si>
  <si>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</si>
  <si>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</si>
  <si>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</si>
  <si>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</si>
  <si>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</si>
  <si>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</si>
  <si>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</si>
  <si>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</si>
  <si>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</si>
  <si>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</si>
  <si>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</si>
  <si>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</si>
  <si>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</si>
  <si>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</si>
  <si>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</si>
  <si>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</si>
  <si>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</si>
  <si>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</si>
  <si>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</si>
  <si>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</si>
  <si>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</si>
  <si>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</si>
  <si>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</si>
  <si>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</si>
  <si>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</si>
  <si>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</si>
  <si>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</si>
  <si>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</si>
  <si>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</si>
  <si>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</si>
  <si>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</si>
  <si>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</si>
  <si>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</si>
  <si>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</si>
  <si>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</si>
  <si>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</si>
  <si>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</si>
  <si>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</si>
  <si>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</si>
  <si>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</si>
  <si>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</si>
  <si>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</si>
  <si>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</si>
  <si>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</si>
  <si>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</si>
  <si>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</si>
  <si>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</si>
  <si>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</si>
  <si>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</si>
  <si>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</si>
  <si>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</si>
  <si>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</si>
  <si>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</si>
  <si>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</si>
  <si>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</si>
  <si>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</si>
  <si>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</si>
  <si>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</si>
  <si>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</si>
  <si>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</si>
  <si>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</si>
  <si>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</si>
  <si>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</si>
  <si>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</si>
  <si>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</si>
  <si>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</si>
  <si>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</si>
  <si>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</si>
  <si>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</si>
  <si>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</si>
  <si>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</si>
  <si>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</si>
  <si>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</si>
  <si>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</si>
  <si>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</si>
  <si>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</si>
  <si>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</si>
  <si>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</si>
  <si>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</si>
  <si>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</si>
  <si>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</si>
  <si>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</si>
  <si>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</si>
  <si>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</si>
  <si>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</si>
  <si>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</si>
  <si>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</si>
  <si>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</si>
  <si>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</si>
  <si>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</si>
  <si>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</si>
  <si>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</si>
  <si>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</si>
  <si>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</si>
  <si>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</si>
  <si>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</si>
  <si>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</si>
  <si>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</si>
  <si>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</si>
  <si>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</si>
  <si>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</si>
  <si>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</si>
  <si>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</si>
  <si>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</si>
  <si>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</si>
  <si>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</si>
  <si>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</si>
  <si>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</si>
  <si>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</si>
  <si>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</si>
  <si>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</si>
  <si>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</si>
  <si>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</si>
  <si>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</si>
  <si>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</si>
  <si>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</si>
  <si>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</si>
  <si>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</si>
  <si>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</si>
  <si>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</si>
  <si>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</si>
  <si>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</si>
  <si>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</si>
  <si>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</si>
  <si>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</si>
  <si>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</si>
  <si>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</si>
  <si>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</si>
  <si>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</si>
  <si>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</si>
  <si>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</si>
  <si>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</si>
  <si>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</si>
  <si>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</si>
  <si>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</si>
  <si>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</si>
  <si>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</si>
  <si>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</si>
  <si>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</si>
  <si>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</si>
  <si>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</si>
  <si>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</si>
  <si>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</si>
  <si>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</si>
  <si>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</si>
  <si>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</si>
  <si>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</si>
  <si>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</si>
  <si>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</si>
  <si>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</si>
  <si>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</si>
  <si>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</si>
  <si>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</si>
  <si>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</si>
  <si>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</si>
  <si>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</si>
  <si>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</si>
  <si>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</si>
  <si>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</si>
  <si>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</si>
  <si>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</si>
  <si>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</si>
  <si>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</si>
  <si>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</si>
  <si>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</si>
  <si>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</si>
  <si>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</si>
  <si>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</si>
  <si>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</si>
  <si>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</si>
  <si>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</si>
  <si>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</si>
  <si>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</si>
  <si>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</si>
  <si>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</si>
  <si>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</si>
  <si>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</si>
  <si>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</si>
  <si>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</si>
  <si>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</si>
  <si>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</si>
  <si>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</si>
  <si>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</si>
  <si>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</si>
  <si>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</si>
  <si>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</si>
  <si>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</si>
  <si>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</si>
  <si>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</si>
  <si>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</si>
  <si>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</si>
  <si>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</si>
  <si>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</si>
  <si>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</si>
  <si>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</si>
  <si>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</si>
  <si>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</si>
  <si>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</si>
  <si>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</si>
  <si>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</si>
  <si>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</si>
  <si>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</si>
  <si>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</si>
  <si>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</si>
  <si>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</si>
  <si>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</si>
  <si>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</si>
  <si>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</si>
  <si>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</si>
  <si>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</si>
  <si>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</si>
  <si>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</si>
  <si>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</si>
  <si>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</si>
  <si>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</si>
  <si>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</si>
  <si>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</si>
  <si>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</si>
  <si>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</si>
  <si>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</si>
  <si>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</si>
  <si>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</si>
  <si>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</si>
  <si>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</si>
  <si>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</si>
  <si>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</si>
  <si>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</si>
  <si>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</si>
  <si>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</si>
  <si>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</si>
  <si>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</si>
  <si>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</si>
  <si>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</si>
  <si>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</si>
  <si>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</si>
  <si>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</si>
  <si>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</si>
  <si>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</si>
  <si>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</si>
  <si>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</si>
  <si>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</si>
  <si>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</si>
  <si>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</si>
  <si>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</si>
  <si>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</si>
  <si>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</si>
  <si>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</si>
  <si>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</si>
  <si>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</si>
  <si>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</si>
  <si>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</si>
  <si>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</si>
  <si>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</si>
  <si>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</si>
  <si>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</si>
  <si>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</si>
  <si>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</si>
  <si>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</si>
  <si>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</si>
  <si>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</si>
  <si>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</si>
  <si>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</si>
  <si>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</si>
  <si>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</si>
  <si>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</si>
  <si>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</si>
  <si>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</si>
  <si>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</si>
  <si>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</si>
  <si>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</si>
  <si>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</si>
  <si>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</si>
  <si>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</si>
  <si>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</si>
  <si>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</si>
  <si>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</si>
  <si>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</si>
  <si>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</si>
  <si>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</si>
  <si>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</si>
  <si>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</si>
  <si>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</si>
  <si>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</si>
  <si>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</si>
  <si>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</si>
  <si>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</si>
  <si>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</si>
  <si>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</si>
  <si>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</si>
  <si>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</si>
  <si>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</si>
  <si>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</si>
  <si>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</si>
  <si>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</si>
  <si>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</si>
  <si>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</si>
  <si>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</si>
  <si>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</si>
  <si>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</si>
  <si>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</si>
  <si>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</si>
  <si>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</si>
  <si>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</si>
  <si>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</si>
  <si>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</si>
  <si>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</si>
  <si>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</si>
  <si>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</si>
  <si>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</si>
  <si>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</si>
  <si>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</si>
  <si>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</si>
  <si>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</si>
  <si>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</si>
  <si>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</si>
  <si>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</si>
  <si>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</si>
  <si>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</si>
  <si>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</si>
  <si>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</si>
  <si>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</si>
  <si>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</si>
  <si>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</si>
  <si>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</si>
  <si>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</si>
  <si>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</si>
  <si>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</si>
  <si>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</si>
  <si>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</si>
  <si>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</si>
  <si>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</si>
  <si>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</si>
  <si>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</si>
  <si>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</si>
  <si>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</si>
  <si>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</si>
  <si>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</si>
  <si>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</si>
  <si>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</si>
  <si>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</si>
  <si>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</si>
  <si>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</si>
  <si>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</si>
  <si>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</si>
  <si>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</si>
  <si>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</si>
  <si>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</si>
  <si>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</si>
  <si>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</si>
  <si>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</si>
  <si>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</si>
  <si>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</si>
  <si>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</si>
  <si>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</si>
  <si>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</si>
  <si>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</si>
  <si>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</si>
  <si>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</si>
  <si>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</si>
  <si>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</si>
  <si>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</si>
  <si>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</si>
  <si>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</si>
  <si>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</si>
  <si>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</si>
  <si>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</si>
  <si>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</si>
  <si>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</si>
  <si>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</si>
  <si>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</si>
  <si>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</si>
  <si>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</si>
  <si>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</si>
  <si>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</si>
  <si>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</si>
  <si>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</si>
  <si>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</si>
  <si>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</si>
  <si>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</si>
  <si>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</si>
  <si>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</si>
  <si>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</si>
  <si>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</si>
  <si>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</si>
  <si>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</si>
  <si>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</si>
  <si>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</si>
  <si>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</si>
  <si>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</si>
  <si>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</si>
  <si>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</si>
  <si>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</si>
  <si>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</si>
  <si>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</si>
  <si>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</si>
  <si>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</si>
  <si>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</si>
  <si>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</si>
  <si>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</si>
  <si>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</si>
  <si>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</si>
  <si>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</si>
  <si>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</si>
  <si>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</si>
  <si>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</si>
  <si>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</si>
  <si>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</si>
  <si>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</si>
  <si>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</si>
  <si>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</si>
  <si>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</si>
  <si>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</si>
  <si>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</si>
  <si>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</si>
  <si>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</si>
  <si>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</si>
  <si>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</si>
  <si>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</si>
  <si>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</si>
  <si>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</si>
  <si>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</si>
  <si>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</si>
  <si>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</si>
  <si>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</si>
  <si>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</si>
  <si>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</si>
  <si>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</si>
  <si>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</si>
  <si>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</si>
  <si>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</si>
  <si>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</si>
  <si>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</si>
  <si>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</si>
  <si>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</si>
  <si>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</si>
  <si>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</si>
  <si>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</si>
  <si>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</si>
  <si>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</si>
  <si>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</si>
  <si>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</si>
  <si>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</si>
  <si>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</si>
  <si>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</si>
  <si>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</si>
  <si>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</si>
  <si>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</si>
  <si>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</si>
  <si>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</si>
  <si>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</si>
  <si>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</si>
  <si>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</si>
  <si>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</si>
  <si>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</si>
  <si>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</si>
  <si>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</si>
  <si>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</si>
  <si>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</si>
  <si>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</si>
  <si>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</si>
  <si>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</si>
  <si>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</si>
  <si>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</si>
  <si>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</si>
  <si>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</si>
  <si>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</si>
  <si>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</si>
  <si>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</si>
  <si>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</si>
  <si>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</si>
  <si>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</si>
  <si>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</si>
  <si>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</si>
  <si>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</si>
  <si>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</si>
  <si>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</si>
  <si>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</si>
  <si>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</si>
  <si>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</si>
  <si>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</si>
  <si>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</si>
  <si>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</si>
  <si>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</si>
  <si>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</si>
  <si>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</si>
  <si>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</si>
  <si>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</si>
  <si>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</si>
  <si>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</si>
  <si>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</si>
  <si>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</si>
  <si>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</si>
  <si>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</si>
  <si>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</si>
  <si>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</si>
  <si>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</si>
  <si>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</si>
  <si>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</si>
  <si>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</si>
  <si>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</si>
  <si>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</si>
  <si>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</si>
  <si>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</si>
  <si>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</si>
  <si>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</si>
  <si>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</si>
  <si>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</si>
  <si>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</si>
  <si>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</si>
  <si>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</si>
  <si>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</si>
  <si>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</si>
  <si>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</si>
  <si>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</si>
  <si>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</si>
  <si>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</si>
  <si>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</si>
  <si>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</si>
  <si>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</si>
  <si>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</si>
  <si>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</si>
  <si>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</si>
  <si>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</si>
  <si>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</si>
  <si>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</si>
  <si>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</si>
  <si>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</si>
  <si>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</si>
  <si>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</si>
  <si>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</si>
  <si>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</si>
  <si>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</si>
  <si>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</si>
  <si>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</si>
  <si>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</si>
  <si>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</si>
  <si>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</si>
  <si>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</si>
  <si>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</si>
  <si>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</si>
  <si>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</si>
  <si>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</si>
  <si>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</si>
  <si>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</si>
  <si>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</si>
  <si>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</si>
  <si>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</si>
  <si>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</si>
  <si>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</si>
  <si>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</si>
  <si>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</si>
  <si>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</si>
  <si>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</si>
  <si>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</si>
  <si>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</si>
  <si>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</si>
  <si>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</si>
  <si>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</si>
  <si>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</si>
  <si>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</si>
  <si>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</si>
  <si>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</si>
  <si>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</si>
  <si>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</si>
  <si>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</si>
  <si>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</si>
  <si>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</si>
  <si>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</si>
  <si>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</si>
  <si>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</si>
  <si>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</si>
  <si>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</si>
  <si>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</si>
  <si>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</si>
  <si>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</si>
  <si>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</si>
  <si>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</si>
  <si>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</si>
  <si>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</si>
  <si>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</si>
  <si>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</si>
  <si>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</si>
  <si>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</si>
  <si>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</si>
  <si>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</si>
  <si>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</si>
  <si>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</si>
  <si>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</si>
  <si>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</si>
  <si>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</si>
  <si>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</si>
  <si>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</si>
  <si>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</si>
  <si>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</si>
  <si>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</si>
  <si>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</si>
  <si>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</si>
  <si>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</si>
  <si>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</si>
  <si>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</si>
  <si>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</si>
  <si>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</si>
  <si>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</si>
  <si>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</si>
  <si>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</si>
  <si>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</si>
  <si>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</si>
  <si>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</si>
  <si>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</si>
  <si>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</si>
  <si>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</si>
  <si>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</si>
  <si>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</si>
  <si>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</si>
  <si>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</si>
  <si>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</si>
  <si>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</si>
  <si>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</si>
  <si>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</si>
  <si>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</si>
  <si>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</si>
  <si>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</si>
  <si>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</si>
  <si>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</si>
  <si>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</si>
  <si>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</si>
  <si>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</si>
  <si>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</si>
  <si>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</si>
  <si>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</si>
  <si>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</si>
  <si>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</si>
  <si>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</si>
  <si>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</si>
  <si>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</si>
  <si>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</si>
  <si>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</si>
  <si>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</si>
  <si>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</si>
  <si>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</si>
  <si>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</si>
  <si>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</si>
  <si>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</si>
  <si>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</si>
  <si>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</si>
  <si>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</si>
  <si>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</si>
  <si>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</si>
  <si>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</si>
  <si>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</si>
  <si>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</si>
  <si>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</si>
  <si>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</si>
  <si>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</si>
  <si>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</si>
  <si>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</si>
  <si>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</si>
  <si>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</si>
  <si>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</si>
  <si>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</si>
  <si>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</si>
  <si>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</si>
  <si>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</si>
  <si>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</si>
  <si>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</si>
  <si>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</si>
  <si>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</si>
  <si>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</si>
  <si>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</si>
  <si>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</si>
  <si>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</si>
  <si>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</si>
  <si>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</si>
  <si>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</si>
  <si>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</si>
  <si>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</si>
  <si>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</si>
  <si>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</si>
  <si>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</si>
  <si>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</si>
  <si>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</si>
  <si>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</si>
  <si>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</si>
  <si>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</si>
  <si>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</si>
  <si>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</si>
  <si>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</si>
  <si>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</si>
  <si>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</si>
  <si>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</si>
  <si>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</si>
  <si>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</si>
  <si>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</si>
  <si>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</si>
  <si>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</si>
  <si>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</si>
  <si>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</si>
  <si>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</si>
  <si>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</si>
  <si>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</si>
  <si>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</si>
  <si>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</si>
  <si>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</si>
  <si>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</si>
  <si>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</si>
  <si>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</si>
  <si>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</si>
  <si>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</si>
  <si>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</si>
  <si>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</si>
  <si>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</si>
  <si>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</si>
  <si>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</si>
  <si>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</si>
  <si>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</si>
  <si>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</si>
  <si>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</si>
  <si>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</si>
  <si>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</si>
  <si>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</si>
  <si>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</si>
  <si>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</si>
  <si>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</si>
  <si>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</si>
  <si>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</si>
  <si>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</si>
  <si>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</si>
  <si>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</si>
  <si>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</si>
  <si>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</si>
  <si>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</si>
  <si>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</si>
  <si>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</si>
  <si>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</si>
  <si>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</si>
  <si>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</si>
  <si>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</si>
  <si>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</si>
  <si>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</si>
  <si>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</si>
  <si>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</si>
  <si>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</si>
  <si>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</si>
  <si>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</si>
  <si>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</si>
  <si>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</si>
  <si>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</si>
  <si>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</si>
  <si>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</si>
  <si>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</si>
  <si>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</si>
  <si>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</si>
  <si>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</si>
  <si>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</si>
  <si>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</si>
  <si>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</si>
  <si>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</si>
  <si>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</si>
  <si>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</si>
  <si>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</si>
  <si>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</si>
  <si>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</si>
  <si>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</si>
  <si>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</si>
  <si>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</si>
  <si>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</si>
  <si>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</si>
  <si>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</si>
  <si>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</si>
  <si>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</si>
  <si>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</si>
  <si>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</si>
  <si>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</si>
  <si>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</si>
  <si>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</si>
  <si>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</si>
  <si>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</si>
  <si>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</si>
  <si>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</si>
  <si>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</si>
  <si>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</si>
  <si>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</si>
  <si>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</si>
  <si>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</si>
  <si>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</si>
  <si>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</si>
  <si>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</si>
  <si>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</si>
  <si>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</si>
  <si>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</si>
  <si>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</si>
  <si>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</si>
  <si>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</si>
  <si>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</si>
  <si>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</si>
  <si>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</si>
  <si>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</si>
  <si>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</si>
  <si>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</si>
  <si>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</si>
  <si>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</si>
  <si>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</si>
  <si>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</si>
  <si>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</si>
  <si>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</si>
  <si>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</si>
  <si>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</si>
  <si>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</si>
  <si>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</si>
  <si>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</si>
  <si>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</si>
  <si>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</si>
  <si>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</si>
  <si>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</si>
  <si>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</si>
  <si>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</si>
  <si>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</si>
  <si>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</si>
  <si>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</si>
  <si>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</si>
  <si>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</si>
  <si>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</si>
  <si>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</si>
  <si>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</si>
  <si>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</si>
  <si>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</si>
  <si>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</si>
  <si>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</si>
  <si>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</si>
  <si>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</si>
  <si>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</si>
  <si>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</si>
  <si>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</si>
  <si>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</si>
  <si>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</si>
  <si>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</si>
  <si>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</si>
  <si>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</si>
  <si>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</si>
  <si>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</si>
  <si>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</si>
  <si>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</si>
  <si>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</si>
  <si>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</si>
  <si>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</si>
  <si>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</si>
  <si>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</si>
  <si>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</si>
  <si>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</si>
  <si>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</si>
  <si>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</si>
  <si>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</si>
  <si>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</si>
  <si>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</si>
  <si>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</si>
  <si>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</si>
  <si>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</si>
  <si>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</si>
  <si>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</si>
  <si>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</si>
  <si>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</si>
  <si>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</si>
  <si>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</si>
  <si>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</si>
  <si>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</si>
  <si>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</si>
  <si>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</si>
  <si>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</si>
  <si>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</si>
  <si>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</si>
  <si>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</si>
  <si>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</si>
  <si>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</si>
  <si>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</si>
  <si>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</si>
  <si>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</si>
  <si>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</si>
  <si>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</si>
  <si>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</si>
  <si>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</si>
  <si>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</si>
  <si>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</si>
  <si>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</si>
  <si>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</si>
  <si>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</si>
  <si>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</si>
  <si>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</si>
  <si>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</si>
  <si>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</si>
  <si>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</si>
  <si>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</si>
  <si>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</si>
  <si>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</si>
  <si>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</si>
  <si>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</si>
  <si>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</si>
  <si>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</si>
  <si>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</si>
  <si>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</si>
  <si>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</si>
  <si>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</si>
  <si>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</si>
  <si>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</si>
  <si>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</si>
  <si>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</si>
  <si>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</si>
  <si>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</si>
  <si>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</si>
  <si>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</si>
  <si>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</si>
  <si>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</si>
  <si>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</si>
  <si>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</si>
  <si>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</si>
  <si>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</si>
  <si>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</si>
  <si>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</si>
  <si>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</si>
  <si>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</si>
  <si>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</si>
  <si>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</si>
  <si>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</si>
  <si>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</si>
  <si>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</si>
  <si>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</si>
  <si>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</si>
  <si>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</si>
  <si>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</si>
  <si>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</si>
  <si>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</si>
  <si>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</si>
  <si>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</si>
  <si>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</si>
  <si>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</si>
  <si>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</si>
  <si>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</si>
  <si>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</si>
  <si>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</si>
  <si>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</si>
  <si>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</si>
  <si>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</si>
  <si>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</si>
  <si>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</si>
  <si>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</si>
  <si>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</si>
  <si>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</si>
  <si>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</si>
  <si>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</si>
  <si>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</si>
  <si>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</si>
  <si>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</si>
  <si>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</si>
  <si>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</si>
  <si>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</si>
  <si>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</si>
  <si>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</si>
  <si>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</si>
  <si>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</si>
  <si>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</si>
  <si>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</si>
  <si>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</si>
  <si>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</si>
  <si>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</si>
  <si>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</si>
  <si>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</si>
  <si>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</si>
  <si>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</si>
  <si>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</si>
  <si>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</si>
  <si>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</si>
  <si>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</si>
  <si>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</si>
  <si>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</si>
  <si>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</si>
  <si>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</si>
  <si>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</si>
  <si>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</si>
  <si>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</si>
  <si>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</si>
  <si>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</si>
  <si>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</si>
  <si>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</si>
  <si>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</si>
  <si>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</si>
  <si>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</si>
  <si>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</si>
  <si>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</si>
  <si>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</si>
  <si>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</si>
  <si>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</si>
  <si>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</si>
  <si>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</si>
  <si>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</si>
  <si>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</si>
  <si>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</si>
  <si>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</si>
  <si>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</si>
  <si>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</si>
  <si>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</si>
  <si>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</si>
  <si>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</si>
  <si>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</si>
  <si>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</si>
  <si>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</si>
  <si>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</si>
  <si>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</si>
  <si>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</si>
  <si>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</si>
  <si>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</si>
  <si>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</si>
  <si>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</si>
  <si>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</si>
  <si>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</si>
  <si>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</si>
  <si>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</si>
  <si>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</si>
  <si>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</si>
  <si>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</si>
  <si>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</si>
  <si>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</si>
  <si>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</si>
  <si>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</si>
  <si>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</si>
  <si>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</si>
  <si>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</si>
  <si>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</si>
  <si>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</si>
  <si>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</si>
  <si>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</si>
  <si>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</si>
  <si>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</si>
  <si>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</si>
  <si>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</si>
  <si>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</si>
  <si>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</si>
  <si>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</si>
  <si>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</si>
  <si>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</si>
  <si>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</si>
  <si>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</si>
  <si>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</si>
  <si>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</si>
  <si>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</si>
  <si>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</si>
  <si>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</si>
  <si>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</si>
  <si>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</si>
  <si>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</si>
  <si>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</si>
  <si>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</si>
  <si>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</si>
  <si>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</si>
  <si>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</si>
  <si>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</si>
  <si>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</si>
  <si>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</si>
  <si>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</si>
  <si>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</si>
  <si>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</si>
  <si>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</si>
  <si>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</si>
  <si>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</si>
  <si>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</si>
  <si>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</si>
  <si>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</si>
  <si>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</si>
  <si>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</si>
  <si>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</si>
  <si>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</si>
  <si>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</si>
  <si>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</si>
  <si>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</si>
  <si>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</si>
  <si>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</si>
  <si>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</si>
  <si>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</si>
  <si>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</si>
  <si>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</si>
  <si>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</si>
  <si>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</si>
  <si>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</si>
  <si>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</si>
  <si>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</si>
  <si>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</si>
  <si>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</si>
  <si>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</si>
  <si>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</si>
  <si>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</si>
  <si>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</si>
  <si>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</si>
  <si>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</si>
  <si>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</si>
  <si>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</si>
  <si>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</si>
  <si>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</si>
  <si>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</si>
  <si>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</si>
  <si>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</si>
  <si>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</si>
  <si>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</si>
  <si>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</si>
  <si>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</si>
  <si>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</si>
  <si>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</si>
  <si>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</si>
  <si>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</si>
  <si>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</si>
  <si>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</si>
  <si>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</si>
  <si>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</si>
  <si>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</si>
  <si>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</si>
  <si>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</si>
  <si>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</si>
  <si>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</si>
  <si>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</si>
  <si>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</si>
  <si>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</si>
  <si>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</si>
  <si>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</si>
  <si>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</si>
  <si>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</si>
  <si>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</si>
  <si>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</si>
  <si>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</si>
  <si>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</si>
  <si>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</si>
  <si>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</si>
  <si>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</si>
  <si>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</si>
  <si>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</si>
  <si>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</si>
  <si>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</si>
  <si>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</si>
  <si>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</si>
  <si>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</si>
  <si>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</si>
  <si>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</si>
  <si>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</si>
  <si>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</si>
  <si>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</si>
  <si>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</si>
  <si>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</si>
  <si>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</si>
  <si>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</si>
  <si>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</si>
  <si>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</si>
  <si>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</si>
  <si>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</si>
  <si>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</si>
  <si>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</si>
  <si>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</si>
  <si>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</si>
  <si>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</si>
  <si>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</si>
  <si>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</si>
  <si>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</si>
  <si>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</si>
  <si>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</si>
  <si>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</si>
  <si>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</si>
  <si>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</si>
  <si>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</si>
  <si>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</si>
  <si>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</si>
  <si>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</si>
  <si>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</si>
  <si>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</si>
  <si>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</si>
  <si>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</si>
  <si>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</si>
  <si>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</si>
  <si>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</si>
  <si>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</si>
  <si>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</si>
  <si>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</si>
  <si>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</si>
  <si>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</si>
  <si>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</si>
  <si>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</si>
  <si>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</si>
  <si>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</si>
  <si>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</si>
  <si>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</si>
  <si>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</si>
  <si>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</si>
  <si>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</si>
  <si>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</si>
  <si>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</si>
  <si>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</si>
  <si>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</si>
  <si>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</si>
  <si>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</si>
  <si>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</si>
  <si>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</si>
  <si>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</si>
  <si>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</si>
  <si>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</si>
  <si>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</si>
  <si>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</si>
  <si>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</si>
  <si>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</si>
  <si>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</si>
  <si>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</si>
  <si>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</si>
  <si>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</si>
  <si>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</si>
  <si>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</si>
  <si>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</si>
  <si>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</si>
  <si>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</si>
  <si>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</si>
  <si>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</si>
  <si>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</si>
  <si>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</si>
  <si>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</si>
  <si>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</si>
  <si>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</si>
  <si>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</si>
  <si>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</si>
  <si>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</si>
  <si>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</si>
  <si>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</si>
  <si>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</si>
  <si>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</si>
  <si>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</si>
  <si>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</si>
  <si>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</si>
  <si>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</si>
  <si>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</si>
  <si>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</si>
  <si>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</si>
  <si>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</si>
  <si>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</si>
  <si>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</si>
  <si>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</si>
  <si>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</si>
  <si>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</si>
  <si>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</si>
  <si>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</si>
  <si>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</si>
  <si>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</si>
  <si>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</si>
  <si>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</si>
  <si>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</si>
  <si>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</si>
  <si>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</si>
  <si>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</si>
  <si>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</si>
  <si>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</si>
  <si>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</si>
  <si>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</si>
  <si>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</si>
  <si>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</si>
  <si>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</si>
  <si>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</si>
  <si>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</si>
  <si>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</si>
  <si>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</si>
  <si>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</si>
  <si>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</si>
  <si>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</si>
  <si>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</si>
  <si>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</si>
  <si>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</si>
  <si>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</si>
  <si>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</si>
  <si>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</si>
  <si>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</si>
  <si>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</si>
  <si>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</si>
  <si>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</si>
  <si>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</si>
  <si>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</si>
  <si>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</si>
  <si>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</si>
  <si>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</si>
  <si>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</si>
  <si>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</si>
  <si>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</si>
  <si>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</si>
  <si>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</si>
  <si>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</si>
  <si>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</si>
  <si>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</si>
  <si>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</si>
  <si>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</si>
  <si>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</si>
  <si>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</si>
  <si>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</si>
  <si>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</si>
  <si>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</si>
  <si>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</si>
  <si>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</si>
  <si>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</si>
  <si>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</si>
  <si>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</si>
  <si>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</si>
  <si>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</si>
  <si>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</si>
  <si>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</si>
  <si>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</si>
  <si>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</si>
  <si>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</si>
  <si>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</si>
  <si>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</si>
  <si>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</si>
  <si>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</si>
  <si>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</si>
  <si>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</si>
  <si>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</si>
  <si>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</si>
  <si>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</si>
  <si>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</si>
  <si>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</si>
  <si>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</si>
  <si>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</si>
  <si>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</si>
  <si>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</si>
  <si>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</si>
  <si>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</si>
  <si>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</si>
  <si>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</si>
  <si>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</si>
  <si>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</si>
  <si>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</si>
  <si>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</si>
  <si>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</si>
  <si>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</si>
  <si>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</si>
  <si>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</si>
  <si>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</si>
  <si>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</si>
  <si>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</si>
  <si>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</si>
  <si>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</si>
  <si>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</si>
  <si>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</si>
  <si>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</si>
  <si>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</si>
  <si>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</si>
  <si>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</si>
  <si>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</si>
  <si>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</si>
  <si>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</si>
  <si>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</si>
  <si>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</si>
  <si>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</si>
  <si>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</si>
  <si>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</si>
  <si>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</si>
  <si>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</si>
  <si>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</si>
  <si>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</si>
  <si>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</si>
  <si>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</si>
  <si>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</si>
  <si>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</si>
  <si>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</si>
  <si>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</si>
  <si>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</si>
  <si>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</si>
  <si>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</si>
  <si>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</si>
  <si>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</si>
  <si>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</si>
  <si>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</si>
  <si>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</si>
  <si>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</si>
  <si>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</si>
  <si>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</si>
  <si>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</si>
  <si>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</si>
  <si>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</si>
  <si>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</si>
  <si>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</si>
  <si>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</si>
  <si>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</si>
  <si>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</si>
  <si>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</si>
  <si>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</si>
  <si>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</si>
  <si>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</si>
  <si>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</si>
  <si>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</si>
  <si>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</si>
  <si>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</si>
  <si>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</si>
  <si>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</si>
  <si>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</si>
  <si>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</si>
  <si>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</si>
  <si>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</si>
  <si>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</si>
  <si>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</si>
  <si>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</si>
  <si>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</si>
  <si>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</si>
  <si>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</si>
  <si>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</si>
  <si>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</si>
  <si>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</si>
  <si>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</si>
  <si>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</si>
  <si>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</si>
  <si>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</si>
  <si>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</si>
  <si>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</si>
  <si>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</si>
  <si>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</si>
  <si>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</si>
  <si>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</si>
  <si>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</si>
  <si>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</si>
  <si>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</si>
  <si>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</si>
  <si>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</si>
  <si>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</si>
  <si>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</si>
  <si>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</si>
  <si>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</si>
  <si>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</si>
  <si>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</si>
  <si>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</si>
  <si>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</si>
  <si>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</si>
  <si>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</si>
  <si>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</si>
  <si>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</si>
  <si>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</si>
  <si>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</si>
  <si>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</si>
  <si>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</si>
  <si>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</si>
  <si>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</si>
  <si>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</si>
  <si>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</si>
  <si>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</si>
  <si>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</si>
  <si>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</si>
  <si>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</si>
  <si>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</si>
  <si>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</si>
  <si>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</si>
  <si>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</si>
  <si>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</si>
  <si>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</si>
  <si>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</si>
  <si>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</si>
  <si>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</si>
  <si>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</si>
  <si>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</si>
  <si>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</si>
  <si>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</si>
  <si>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</si>
  <si>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</si>
  <si>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</si>
  <si>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</si>
  <si>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</si>
  <si>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</si>
  <si>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</si>
  <si>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</si>
  <si>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</si>
  <si>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</si>
  <si>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</si>
  <si>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</si>
  <si>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</si>
  <si>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</si>
  <si>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</si>
  <si>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</si>
  <si>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</si>
  <si>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</si>
  <si>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</si>
  <si>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</si>
  <si>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</si>
  <si>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</si>
  <si>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</si>
  <si>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</si>
  <si>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</si>
  <si>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</si>
  <si>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</si>
  <si>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</si>
  <si>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</si>
  <si>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</si>
  <si>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</si>
  <si>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</si>
  <si>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</si>
  <si>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</si>
  <si>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</si>
  <si>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</si>
  <si>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</si>
  <si>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</si>
  <si>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</si>
  <si>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</si>
  <si>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</si>
  <si>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</si>
  <si>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</si>
  <si>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</si>
  <si>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</si>
  <si>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</si>
  <si>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</si>
  <si>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</si>
  <si>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</si>
  <si>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</si>
  <si>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</si>
  <si>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</si>
  <si>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</si>
  <si>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</si>
  <si>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</si>
  <si>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</si>
  <si>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</si>
  <si>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</si>
  <si>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</si>
  <si>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</si>
  <si>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</si>
  <si>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</si>
  <si>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</si>
  <si>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</si>
  <si>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</si>
  <si>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</si>
  <si>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</si>
  <si>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</si>
  <si>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</si>
  <si>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</si>
  <si>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</si>
  <si>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</si>
  <si>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</si>
  <si>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</si>
  <si>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</si>
  <si>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</si>
  <si>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</si>
  <si>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</si>
  <si>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</si>
  <si>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</si>
  <si>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</si>
  <si>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</si>
  <si>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</si>
  <si>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</si>
  <si>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</si>
  <si>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</si>
  <si>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</si>
  <si>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</si>
  <si>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</si>
  <si>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</si>
  <si>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</si>
  <si>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</si>
  <si>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</si>
  <si>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</si>
  <si>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</si>
  <si>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</si>
  <si>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</si>
  <si>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</si>
  <si>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</si>
  <si>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</si>
  <si>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</si>
  <si>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</si>
  <si>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</si>
  <si>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</si>
  <si>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</si>
  <si>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</si>
  <si>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</si>
  <si>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</si>
  <si>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</si>
  <si>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</si>
  <si>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</si>
  <si>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</si>
  <si>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</si>
  <si>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</si>
  <si>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</si>
  <si>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</si>
  <si>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</si>
  <si>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</si>
  <si>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</si>
  <si>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</si>
  <si>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</si>
  <si>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</si>
  <si>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</si>
  <si>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</si>
  <si>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</si>
  <si>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</si>
  <si>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</si>
  <si>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</si>
  <si>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</si>
  <si>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</si>
  <si>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</si>
  <si>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</si>
  <si>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</si>
  <si>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</si>
  <si>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</si>
  <si>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</si>
  <si>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</si>
  <si>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</si>
  <si>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</si>
  <si>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</si>
  <si>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</si>
  <si>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</si>
  <si>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</si>
  <si>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</si>
  <si>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</si>
  <si>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</si>
  <si>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</si>
  <si>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</si>
  <si>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</si>
  <si>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</si>
  <si>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</si>
  <si>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</si>
  <si>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</si>
  <si>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</si>
  <si>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</si>
  <si>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</si>
  <si>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</si>
  <si>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</si>
  <si>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</si>
  <si>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</si>
  <si>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</si>
  <si>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</si>
  <si>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</si>
  <si>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</si>
  <si>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</si>
  <si>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</si>
  <si>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</si>
  <si>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</si>
  <si>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</si>
  <si>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</si>
  <si>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</si>
  <si>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</si>
  <si>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</si>
  <si>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</si>
  <si>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</si>
  <si>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</si>
  <si>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</si>
  <si>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</si>
  <si>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</si>
  <si>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</si>
  <si>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</si>
  <si>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</si>
  <si>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</si>
  <si>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</si>
  <si>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</si>
  <si>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</si>
  <si>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</si>
  <si>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</si>
  <si>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</si>
  <si>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</si>
  <si>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</si>
  <si>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</si>
  <si>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</si>
  <si>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</si>
  <si>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</si>
  <si>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</si>
  <si>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</si>
  <si>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</si>
  <si>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</si>
  <si>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</si>
  <si>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</si>
  <si>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</si>
  <si>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</si>
  <si>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</si>
  <si>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</si>
  <si>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</si>
  <si>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</si>
  <si>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</si>
  <si>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</si>
  <si>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</si>
  <si>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</si>
  <si>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</si>
  <si>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</si>
  <si>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</si>
  <si>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</si>
  <si>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</si>
  <si>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</si>
  <si>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</si>
  <si>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</si>
  <si>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</si>
  <si>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</si>
  <si>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</si>
  <si>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</si>
  <si>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</si>
  <si>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</si>
  <si>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</si>
  <si>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</si>
  <si>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</si>
  <si>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</si>
  <si>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</si>
  <si>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</si>
  <si>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</si>
  <si>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</si>
  <si>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</si>
  <si>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</si>
  <si>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</si>
  <si>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</si>
  <si>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</si>
  <si>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</si>
  <si>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</si>
  <si>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</si>
  <si>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</si>
  <si>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</si>
  <si>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</si>
  <si>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</si>
  <si>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</si>
  <si>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</si>
  <si>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</si>
  <si>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</si>
  <si>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</si>
  <si>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</si>
  <si>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</si>
  <si>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</si>
  <si>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</si>
  <si>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</si>
  <si>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</si>
  <si>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</si>
  <si>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</si>
  <si>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</si>
  <si>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</si>
  <si>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</si>
  <si>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</si>
  <si>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</si>
  <si>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</si>
  <si>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</si>
  <si>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</si>
  <si>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</si>
  <si>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</si>
  <si>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</si>
  <si>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</si>
  <si>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</si>
  <si>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</si>
  <si>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</si>
  <si>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</si>
  <si>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</si>
  <si>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</si>
  <si>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</si>
  <si>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</si>
  <si>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</si>
  <si>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</si>
  <si>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</si>
  <si>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</si>
  <si>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</si>
  <si>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</si>
  <si>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</si>
  <si>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</si>
  <si>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</si>
  <si>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</si>
  <si>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</si>
  <si>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</si>
  <si>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</si>
  <si>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</si>
  <si>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</si>
  <si>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</si>
  <si>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</si>
  <si>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</si>
  <si>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</si>
  <si>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</si>
  <si>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</si>
  <si>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</si>
  <si>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</si>
  <si>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</si>
  <si>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</si>
  <si>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</si>
  <si>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</si>
  <si>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</si>
  <si>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</si>
  <si>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</si>
  <si>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</si>
  <si>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</si>
  <si>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</si>
  <si>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</si>
  <si>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</si>
  <si>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</si>
  <si>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</si>
  <si>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</si>
  <si>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</si>
  <si>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</si>
  <si>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</si>
  <si>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</si>
  <si>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</si>
  <si>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</si>
  <si>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</si>
  <si>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</si>
  <si>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</si>
  <si>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</si>
  <si>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</si>
  <si>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</si>
  <si>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</si>
  <si>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</si>
  <si>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</si>
  <si>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</si>
  <si>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</si>
  <si>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</si>
  <si>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</si>
  <si>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</si>
  <si>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</si>
  <si>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</si>
  <si>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</si>
  <si>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</si>
  <si>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</si>
  <si>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</si>
  <si>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</si>
  <si>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</si>
  <si>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</si>
  <si>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</si>
  <si>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</si>
  <si>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</si>
  <si>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</si>
  <si>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</si>
  <si>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</si>
  <si>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</si>
  <si>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</si>
  <si>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</si>
  <si>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</si>
  <si>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</si>
  <si>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</si>
  <si>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</si>
  <si>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</si>
  <si>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</si>
  <si>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</si>
  <si>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</si>
  <si>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</si>
  <si>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</si>
  <si>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</si>
  <si>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</si>
  <si>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</si>
  <si>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</si>
  <si>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</si>
  <si>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</si>
  <si>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</si>
  <si>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</si>
  <si>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</si>
  <si>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</si>
  <si>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</si>
  <si>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</si>
  <si>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</si>
  <si>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</si>
  <si>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</si>
  <si>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</si>
  <si>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</si>
  <si>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</si>
  <si>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</si>
  <si>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</si>
  <si>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</si>
  <si>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</si>
  <si>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</si>
  <si>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</si>
  <si>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</si>
  <si>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</si>
  <si>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</si>
  <si>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</si>
  <si>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</si>
  <si>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</si>
  <si>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</si>
  <si>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</si>
  <si>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</si>
  <si>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</si>
  <si>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</si>
  <si>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</si>
  <si>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</si>
  <si>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</si>
  <si>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</si>
  <si>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</si>
  <si>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</si>
  <si>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</si>
  <si>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</si>
  <si>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</si>
  <si>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</si>
  <si>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</si>
  <si>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</si>
  <si>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</si>
  <si>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</si>
  <si>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</si>
  <si>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</si>
  <si>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</si>
  <si>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</si>
  <si>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</si>
  <si>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</si>
  <si>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</si>
  <si>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</si>
  <si>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</si>
  <si>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</si>
  <si>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</si>
  <si>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</si>
  <si>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</si>
  <si>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</si>
  <si>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</si>
  <si>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</si>
  <si>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</si>
  <si>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</si>
  <si>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</si>
  <si>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</si>
  <si>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</si>
  <si>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</si>
  <si>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</si>
  <si>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</si>
  <si>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</si>
  <si>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</si>
  <si>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</si>
  <si>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</si>
  <si>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</si>
  <si>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</si>
  <si>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</si>
  <si>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</si>
  <si>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</si>
  <si>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</si>
  <si>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</si>
  <si>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</si>
  <si>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</si>
  <si>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</si>
  <si>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</si>
  <si>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</si>
  <si>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</si>
  <si>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</si>
  <si>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</si>
  <si>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</si>
  <si>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</si>
  <si>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</si>
  <si>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</si>
  <si>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</si>
  <si>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</si>
  <si>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</si>
  <si>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</si>
  <si>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</si>
  <si>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</si>
  <si>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</si>
  <si>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</si>
  <si>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</si>
  <si>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</si>
  <si>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</si>
  <si>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</si>
  <si>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</si>
  <si>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</si>
  <si>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</si>
  <si>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</si>
  <si>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</si>
  <si>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</si>
  <si>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</si>
  <si>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</si>
  <si>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</si>
  <si>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</si>
  <si>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</si>
  <si>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</si>
  <si>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</si>
  <si>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</si>
  <si>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</si>
  <si>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</si>
  <si>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</si>
  <si>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</si>
  <si>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</si>
  <si>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</si>
  <si>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</si>
  <si>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</si>
  <si>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</si>
  <si>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</si>
  <si>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</si>
  <si>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</si>
  <si>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</si>
  <si>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</si>
  <si>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</si>
  <si>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</si>
  <si>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</si>
  <si>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</si>
  <si>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</si>
  <si>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</si>
  <si>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</si>
  <si>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</si>
  <si>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</si>
  <si>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</si>
  <si>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</si>
  <si>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</si>
  <si>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</si>
  <si>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</si>
  <si>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</si>
  <si>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</si>
  <si>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</si>
  <si>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</si>
  <si>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</si>
  <si>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</si>
  <si>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</si>
  <si>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</si>
  <si>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</si>
  <si>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</si>
  <si>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</si>
  <si>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</si>
  <si>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</si>
  <si>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</si>
  <si>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</si>
  <si>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</si>
  <si>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</si>
  <si>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</si>
  <si>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</si>
  <si>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</si>
  <si>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</si>
  <si>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</si>
  <si>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</si>
  <si>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</si>
  <si>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</si>
  <si>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</si>
  <si>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</si>
  <si>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</si>
  <si>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</si>
  <si>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</si>
  <si>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</si>
  <si>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</si>
  <si>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</si>
  <si>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</si>
  <si>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</si>
  <si>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</si>
  <si>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</si>
  <si>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</si>
  <si>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</si>
  <si>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</si>
  <si>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</si>
  <si>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</si>
  <si>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</si>
  <si>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</si>
  <si>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</si>
  <si>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</si>
  <si>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</si>
  <si>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</si>
  <si>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</si>
  <si>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</si>
  <si>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</si>
  <si>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</si>
  <si>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</si>
  <si>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</si>
  <si>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</si>
  <si>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</si>
  <si>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</si>
  <si>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</si>
  <si>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</si>
  <si>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</si>
  <si>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</si>
  <si>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</si>
  <si>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</si>
  <si>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</si>
  <si>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</si>
  <si>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</si>
  <si>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</si>
  <si>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</si>
  <si>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</si>
  <si>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</si>
  <si>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</si>
  <si>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</si>
  <si>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</si>
  <si>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</si>
  <si>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</si>
  <si>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</si>
  <si>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</si>
  <si>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</si>
  <si>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</si>
  <si>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</si>
  <si>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</si>
  <si>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</si>
  <si>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</si>
  <si>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</si>
  <si>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</si>
  <si>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</si>
  <si>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</si>
  <si>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</si>
  <si>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</si>
  <si>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</si>
  <si>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</si>
  <si>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</si>
  <si>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</si>
  <si>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</si>
  <si>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</si>
  <si>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</si>
  <si>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</si>
  <si>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</si>
  <si>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</si>
  <si>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</si>
  <si>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</si>
  <si>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</si>
  <si>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</si>
  <si>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</si>
  <si>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</si>
  <si>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</si>
  <si>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</si>
  <si>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</si>
  <si>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</si>
  <si>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</si>
  <si>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</si>
  <si>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</si>
  <si>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</si>
  <si>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</si>
  <si>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</si>
  <si>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</si>
  <si>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</si>
  <si>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</si>
  <si>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</si>
  <si>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</si>
  <si>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</si>
  <si>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</si>
  <si>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</si>
  <si>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</si>
  <si>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</si>
  <si>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</si>
  <si>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</si>
  <si>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</si>
  <si>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</si>
  <si>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</si>
  <si>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</si>
  <si>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</si>
  <si>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</si>
  <si>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</si>
  <si>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</si>
  <si>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</si>
  <si>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</si>
  <si>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</si>
  <si>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</si>
  <si>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</si>
  <si>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</si>
  <si>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</si>
  <si>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</si>
  <si>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</si>
  <si>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</si>
  <si>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</si>
  <si>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</si>
  <si>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</si>
  <si>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</si>
  <si>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</si>
  <si>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</si>
  <si>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</si>
  <si>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</si>
  <si>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</si>
  <si>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</si>
  <si>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</si>
  <si>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</si>
  <si>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</si>
  <si>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</si>
  <si>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</si>
  <si>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</si>
  <si>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</si>
  <si>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</si>
  <si>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</si>
  <si>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</si>
  <si>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</si>
  <si>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</si>
  <si>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</si>
  <si>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</si>
  <si>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</si>
  <si>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</si>
  <si>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</si>
  <si>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</si>
  <si>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</si>
  <si>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</si>
  <si>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</si>
  <si>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</si>
  <si>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</si>
  <si>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</si>
  <si>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</si>
  <si>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</si>
  <si>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</si>
  <si>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</si>
  <si>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</si>
  <si>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</si>
  <si>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</si>
  <si>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</si>
  <si>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</si>
  <si>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</si>
  <si>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</si>
  <si>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</si>
  <si>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</si>
  <si>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</si>
  <si>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</si>
  <si>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</si>
  <si>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</si>
  <si>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</si>
  <si>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</si>
  <si>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</si>
  <si>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</si>
  <si>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</si>
  <si>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</si>
  <si>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</si>
  <si>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</si>
  <si>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</si>
  <si>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</si>
  <si>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</si>
  <si>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</si>
  <si>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</si>
  <si>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</si>
  <si>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</si>
  <si>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</si>
  <si>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</si>
  <si>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</si>
  <si>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</si>
  <si>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</si>
  <si>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</si>
  <si>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</si>
  <si>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</si>
  <si>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</si>
  <si>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</si>
  <si>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</si>
  <si>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</si>
  <si>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</si>
  <si>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</si>
  <si>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</si>
  <si>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</si>
  <si>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</si>
  <si>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</si>
  <si>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</si>
  <si>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</si>
  <si>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</si>
  <si>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</si>
  <si>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</si>
  <si>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</si>
  <si>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</si>
  <si>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</si>
  <si>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</si>
  <si>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</si>
  <si>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</si>
  <si>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</si>
  <si>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</si>
  <si>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</si>
  <si>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</si>
  <si>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</si>
  <si>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</si>
  <si>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</si>
  <si>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</si>
  <si>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</si>
  <si>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</si>
  <si>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</si>
  <si>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</si>
  <si>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</si>
  <si>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</si>
  <si>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</si>
  <si>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</si>
  <si>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</si>
  <si>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</si>
  <si>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</si>
  <si>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</si>
  <si>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</si>
  <si>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</si>
  <si>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</si>
  <si>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</si>
  <si>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</si>
  <si>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</si>
  <si>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</si>
  <si>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</si>
  <si>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</si>
  <si>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</si>
  <si>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</si>
  <si>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</si>
  <si>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</si>
  <si>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</si>
  <si>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</si>
  <si>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</si>
  <si>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</si>
  <si>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</si>
  <si>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</si>
  <si>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</si>
  <si>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</si>
  <si>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</si>
  <si>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</si>
  <si>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</si>
  <si>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</si>
  <si>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</si>
  <si>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</si>
  <si>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</si>
  <si>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</si>
  <si>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</si>
  <si>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</si>
  <si>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</si>
  <si>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</si>
  <si>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</si>
  <si>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</si>
  <si>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</si>
  <si>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</si>
  <si>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</si>
  <si>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</si>
  <si>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</si>
  <si>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</si>
  <si>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</si>
  <si>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</si>
  <si>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</si>
  <si>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</si>
  <si>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</si>
  <si>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</si>
  <si>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</si>
  <si>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</si>
  <si>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</si>
  <si>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</si>
  <si>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</si>
  <si>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</si>
  <si>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</si>
  <si>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</si>
  <si>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</si>
  <si>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</si>
  <si>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</si>
  <si>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</si>
  <si>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</si>
  <si>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</si>
  <si>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</si>
  <si>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</si>
  <si>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</si>
  <si>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</si>
  <si>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</si>
  <si>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</si>
  <si>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</si>
  <si>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</si>
  <si>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</si>
  <si>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</si>
  <si>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</si>
  <si>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</si>
  <si>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</si>
  <si>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</si>
  <si>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</si>
  <si>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</si>
  <si>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</si>
  <si>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</si>
  <si>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</si>
  <si>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</si>
  <si>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</si>
  <si>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</si>
  <si>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</si>
  <si>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</si>
  <si>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</si>
  <si>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</si>
  <si>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</si>
  <si>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</si>
  <si>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</si>
  <si>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</si>
  <si>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</si>
  <si>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</si>
  <si>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</si>
  <si>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</si>
  <si>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</si>
  <si>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</si>
  <si>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</si>
  <si>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</si>
  <si>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</si>
  <si>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</si>
  <si>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</si>
  <si>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</si>
  <si>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</si>
  <si>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</si>
  <si>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</si>
  <si>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</si>
  <si>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</si>
  <si>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</si>
  <si>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</si>
  <si>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</si>
  <si>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</si>
  <si>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</si>
  <si>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</si>
  <si>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</si>
  <si>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</si>
  <si>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</si>
  <si>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</si>
  <si>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</si>
  <si>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</si>
  <si>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</si>
  <si>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</si>
  <si>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</si>
  <si>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</si>
  <si>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</si>
  <si>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</si>
  <si>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</si>
  <si>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</si>
  <si>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</si>
  <si>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</si>
  <si>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</si>
  <si>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</si>
  <si>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</si>
  <si>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</si>
  <si>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</si>
  <si>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</si>
  <si>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</si>
  <si>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</si>
  <si>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</si>
  <si>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</si>
  <si>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</si>
  <si>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</si>
  <si>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</si>
  <si>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</si>
  <si>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</si>
  <si>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</si>
  <si>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</si>
  <si>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</si>
  <si>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</si>
  <si>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</si>
  <si>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</si>
  <si>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</si>
  <si>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</si>
  <si>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</si>
  <si>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</si>
  <si>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</si>
  <si>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</si>
  <si>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</si>
  <si>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</si>
  <si>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</si>
  <si>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</si>
  <si>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</si>
  <si>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</si>
  <si>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</si>
  <si>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</si>
  <si>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</si>
  <si>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</si>
  <si>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</si>
  <si>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</si>
  <si>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</si>
  <si>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</si>
  <si>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</si>
  <si>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</si>
  <si>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</si>
  <si>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</si>
  <si>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</si>
  <si>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</si>
  <si>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</si>
  <si>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</si>
  <si>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</si>
  <si>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</si>
  <si>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</si>
  <si>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</si>
  <si>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</si>
  <si>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</si>
  <si>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</si>
  <si>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</si>
  <si>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</si>
  <si>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</si>
  <si>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</si>
  <si>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</si>
  <si>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</si>
  <si>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</si>
  <si>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</si>
  <si>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</si>
  <si>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</si>
  <si>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</si>
  <si>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</si>
  <si>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</si>
  <si>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</si>
  <si>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</si>
  <si>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</si>
  <si>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</si>
  <si>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</si>
  <si>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</si>
  <si>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</si>
  <si>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</si>
  <si>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</si>
  <si>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</si>
  <si>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</si>
  <si>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</si>
  <si>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</si>
  <si>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</si>
  <si>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</si>
  <si>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</si>
  <si>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</si>
  <si>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</si>
  <si>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</si>
  <si>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</si>
  <si>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</si>
  <si>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</si>
  <si>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</si>
  <si>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</si>
  <si>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</si>
  <si>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</si>
  <si>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</si>
  <si>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</si>
  <si>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</si>
  <si>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</si>
  <si>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</si>
  <si>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</si>
  <si>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</si>
  <si>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</si>
  <si>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</si>
  <si>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</si>
  <si>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</si>
  <si>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</si>
  <si>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</si>
  <si>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</si>
  <si>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</si>
  <si>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</si>
  <si>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</si>
  <si>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</si>
  <si>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</si>
  <si>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</si>
  <si>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</si>
  <si>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</si>
  <si>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</si>
  <si>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</si>
  <si>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</si>
  <si>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</si>
  <si>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</si>
  <si>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</si>
  <si>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</si>
  <si>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</si>
  <si>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</si>
  <si>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</si>
  <si>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</si>
  <si>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</si>
  <si>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</si>
  <si>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</si>
  <si>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</si>
  <si>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</si>
  <si>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</si>
  <si>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</si>
  <si>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</si>
  <si>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</si>
  <si>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</si>
  <si>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</si>
  <si>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</si>
  <si>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</si>
  <si>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</si>
  <si>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</si>
  <si>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</si>
  <si>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</si>
  <si>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</si>
  <si>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</si>
  <si>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</si>
  <si>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</si>
  <si>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</si>
  <si>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</si>
  <si>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</si>
  <si>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</si>
  <si>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</si>
  <si>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</si>
  <si>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</si>
  <si>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</si>
  <si>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</si>
  <si>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</si>
  <si>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</si>
  <si>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</si>
  <si>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</si>
  <si>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</si>
  <si>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</si>
  <si>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</si>
  <si>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</si>
  <si>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</si>
  <si>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</si>
  <si>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</si>
  <si>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</si>
  <si>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</si>
  <si>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</si>
  <si>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</si>
  <si>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</si>
  <si>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</si>
  <si>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</si>
  <si>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</si>
  <si>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</si>
  <si>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</si>
  <si>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</si>
  <si>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</si>
  <si>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</si>
  <si>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</si>
  <si>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</si>
  <si>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</si>
  <si>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</si>
  <si>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</si>
  <si>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</si>
  <si>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</si>
  <si>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</si>
  <si>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</si>
  <si>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</si>
  <si>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</si>
  <si>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</si>
  <si>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</si>
  <si>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</si>
  <si>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</si>
  <si>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</si>
  <si>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</si>
  <si>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</si>
  <si>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</si>
  <si>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</si>
  <si>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</si>
  <si>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</si>
  <si>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</si>
  <si>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</si>
  <si>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</si>
  <si>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</si>
  <si>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</si>
  <si>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</si>
  <si>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</si>
  <si>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</si>
  <si>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</si>
  <si>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</si>
  <si>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</si>
  <si>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</si>
  <si>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</si>
  <si>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</si>
  <si>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</si>
  <si>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</si>
  <si>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</si>
  <si>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</si>
  <si>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</si>
  <si>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</si>
  <si>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</si>
  <si>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</si>
  <si>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</si>
  <si>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</si>
  <si>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</si>
  <si>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</si>
  <si>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</si>
  <si>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</si>
  <si>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</si>
  <si>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</si>
  <si>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</si>
  <si>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</si>
  <si>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</si>
  <si>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</si>
  <si>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</si>
  <si>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</si>
  <si>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</si>
  <si>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</si>
  <si>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</si>
  <si>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</si>
  <si>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</si>
  <si>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</si>
  <si>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</si>
  <si>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</si>
  <si>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</si>
  <si>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</si>
  <si>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</si>
  <si>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</si>
  <si>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</si>
  <si>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</si>
  <si>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</si>
  <si>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</si>
  <si>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</si>
  <si>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</si>
  <si>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</si>
  <si>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</si>
  <si>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</si>
  <si>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</si>
  <si>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</si>
  <si>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</si>
  <si>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</si>
  <si>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</si>
  <si>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</si>
  <si>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</si>
  <si>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</si>
  <si>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</si>
  <si>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</si>
  <si>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</si>
  <si>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</si>
  <si>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</si>
  <si>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</si>
  <si>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</si>
  <si>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</si>
  <si>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</si>
  <si>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</si>
  <si>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</si>
  <si>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</si>
  <si>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</si>
  <si>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</si>
  <si>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</si>
  <si>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</si>
  <si>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</si>
  <si>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</si>
  <si>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</si>
  <si>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</si>
  <si>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</si>
  <si>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</si>
  <si>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</si>
  <si>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</si>
  <si>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</si>
  <si>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</si>
  <si>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</si>
  <si>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</si>
  <si>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</si>
  <si>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</si>
  <si>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</si>
  <si>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</si>
  <si>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</si>
  <si>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</si>
  <si>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</si>
  <si>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</si>
  <si>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</si>
  <si>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</si>
  <si>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</si>
  <si>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</si>
  <si>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</si>
  <si>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</si>
  <si>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</si>
  <si>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</si>
  <si>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</si>
  <si>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</si>
  <si>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</si>
  <si>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</si>
  <si>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</si>
  <si>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</si>
  <si>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</si>
  <si>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</si>
  <si>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</si>
  <si>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</si>
  <si>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</si>
  <si>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</si>
  <si>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</si>
  <si>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</si>
  <si>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</si>
  <si>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</si>
  <si>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</si>
  <si>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</si>
  <si>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</si>
  <si>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</si>
  <si>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</si>
  <si>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</si>
  <si>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</si>
  <si>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</si>
  <si>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</si>
  <si>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</si>
  <si>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</si>
  <si>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</si>
  <si>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</si>
  <si>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</si>
  <si>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</si>
  <si>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</si>
  <si>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</si>
  <si>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</si>
  <si>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</si>
  <si>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</si>
  <si>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</si>
  <si>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</si>
  <si>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</si>
  <si>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</si>
  <si>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</si>
  <si>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</si>
  <si>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</si>
  <si>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</si>
  <si>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</si>
  <si>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</si>
  <si>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</si>
  <si>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</si>
  <si>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</si>
  <si>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</si>
  <si>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</si>
  <si>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</si>
  <si>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</si>
  <si>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</si>
  <si>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</si>
  <si>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</si>
  <si>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</si>
  <si>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</si>
  <si>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</si>
  <si>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</si>
  <si>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</si>
  <si>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</si>
  <si>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</si>
  <si>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</si>
  <si>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</si>
  <si>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</si>
  <si>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</si>
  <si>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</si>
  <si>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</si>
  <si>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</si>
  <si>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</si>
  <si>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</si>
  <si>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</si>
  <si>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</si>
  <si>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</si>
  <si>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</si>
  <si>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</si>
  <si>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</si>
  <si>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</si>
  <si>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</si>
  <si>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</si>
  <si>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</si>
  <si>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</si>
  <si>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</si>
  <si>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</si>
  <si>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</si>
  <si>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</si>
  <si>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</si>
  <si>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</si>
  <si>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</si>
  <si>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</si>
  <si>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</si>
  <si>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</si>
  <si>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</si>
  <si>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</si>
  <si>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</si>
  <si>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</si>
  <si>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</si>
  <si>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</si>
  <si>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</si>
  <si>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</si>
  <si>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</si>
  <si>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</si>
  <si>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</si>
  <si>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</si>
  <si>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</si>
  <si>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</si>
  <si>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</si>
  <si>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</si>
  <si>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</si>
  <si>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</si>
  <si>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</si>
  <si>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</si>
  <si>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</si>
  <si>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</si>
  <si>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</si>
  <si>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</si>
  <si>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</si>
  <si>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</si>
  <si>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</si>
  <si>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</si>
  <si>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</si>
  <si>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</si>
  <si>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</si>
  <si>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</si>
  <si>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</si>
  <si>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</si>
  <si>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</si>
  <si>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</si>
  <si>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</si>
  <si>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</si>
  <si>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</si>
  <si>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</si>
  <si>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</si>
  <si>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</si>
  <si>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</si>
  <si>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</si>
  <si>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</si>
  <si>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</si>
  <si>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</si>
  <si>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</si>
  <si>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</si>
  <si>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</si>
  <si>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</si>
  <si>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</si>
  <si>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</si>
  <si>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</si>
  <si>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</si>
  <si>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</si>
  <si>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</si>
  <si>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</si>
  <si>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</si>
  <si>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</si>
  <si>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</si>
  <si>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</si>
  <si>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</si>
  <si>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</si>
  <si>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</si>
  <si>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</si>
  <si>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</si>
  <si>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</si>
  <si>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</si>
  <si>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</si>
  <si>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</si>
  <si>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</si>
  <si>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</si>
  <si>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</si>
  <si>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</si>
  <si>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</si>
  <si>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</si>
  <si>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</si>
  <si>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</si>
  <si>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</si>
  <si>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</si>
  <si>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</si>
  <si>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</si>
  <si>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</si>
  <si>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</si>
  <si>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</si>
  <si>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</si>
  <si>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</si>
  <si>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</si>
  <si>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</si>
  <si>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</si>
  <si>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</si>
  <si>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</si>
  <si>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</si>
  <si>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</si>
  <si>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</si>
  <si>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</si>
  <si>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</si>
  <si>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</si>
  <si>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</si>
  <si>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</si>
  <si>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</si>
  <si>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</si>
  <si>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</si>
  <si>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</si>
  <si>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</si>
  <si>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</si>
  <si>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</si>
  <si>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</si>
  <si>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</si>
  <si>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</si>
  <si>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</si>
  <si>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</si>
  <si>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</si>
  <si>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</si>
  <si>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</si>
  <si>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</si>
  <si>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</si>
  <si>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</si>
  <si>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</si>
  <si>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</si>
  <si>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</si>
  <si>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</si>
  <si>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</si>
  <si>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</si>
  <si>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</si>
  <si>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</si>
  <si>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</si>
  <si>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</si>
  <si>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</si>
  <si>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</si>
  <si>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</si>
  <si>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</si>
  <si>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</si>
  <si>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</si>
  <si>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</si>
  <si>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</si>
  <si>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</si>
  <si>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</si>
  <si>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</si>
  <si>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</si>
  <si>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</si>
  <si>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</si>
  <si>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</si>
  <si>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</si>
  <si>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</si>
  <si>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</si>
  <si>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</si>
  <si>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</si>
  <si>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</si>
  <si>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</si>
  <si>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</si>
  <si>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</si>
  <si>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</si>
  <si>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</si>
  <si>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</si>
  <si>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</si>
  <si>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</si>
  <si>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</si>
  <si>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</si>
  <si>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</si>
  <si>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</si>
  <si>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</si>
  <si>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</si>
  <si>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</si>
  <si>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</si>
  <si>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</si>
  <si>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</si>
  <si>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</si>
  <si>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</si>
  <si>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</si>
  <si>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</si>
  <si>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</si>
  <si>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</si>
  <si>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</si>
  <si>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</si>
  <si>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</si>
  <si>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</si>
  <si>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</si>
  <si>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</si>
  <si>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</si>
  <si>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</si>
  <si>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</si>
  <si>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</si>
  <si>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</si>
  <si>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</si>
  <si>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</si>
  <si>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</si>
  <si>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</si>
  <si>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</si>
  <si>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</si>
  <si>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</si>
  <si>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</si>
  <si>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</si>
  <si>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</si>
  <si>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</si>
  <si>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</si>
  <si>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</si>
  <si>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</si>
  <si>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</si>
  <si>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</si>
  <si>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</si>
  <si>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</si>
  <si>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</si>
  <si>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</si>
  <si>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</si>
  <si>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</si>
  <si>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</si>
  <si>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</si>
  <si>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</si>
  <si>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</si>
  <si>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</si>
  <si>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</si>
  <si>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</si>
  <si>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</si>
  <si>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</si>
  <si>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</si>
  <si>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</si>
  <si>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</si>
  <si>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</si>
  <si>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</si>
  <si>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</si>
  <si>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</si>
  <si>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</si>
  <si>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</si>
  <si>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</si>
  <si>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</si>
  <si>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</si>
  <si>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</si>
  <si>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</si>
  <si>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</si>
  <si>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</si>
  <si>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</si>
  <si>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</si>
  <si>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</si>
  <si>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</si>
  <si>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</si>
  <si>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</si>
  <si>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</si>
  <si>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</si>
  <si>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</si>
  <si>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</si>
  <si>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</si>
  <si>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</si>
  <si>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</si>
  <si>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</si>
  <si>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</si>
  <si>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</si>
  <si>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</si>
  <si>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</si>
  <si>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</si>
  <si>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</si>
  <si>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</si>
  <si>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</si>
  <si>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</si>
  <si>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</si>
  <si>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</si>
  <si>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</si>
  <si>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</si>
  <si>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</si>
  <si>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</si>
  <si>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</si>
  <si>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</si>
  <si>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</si>
  <si>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</si>
  <si>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</si>
  <si>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</si>
  <si>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</si>
  <si>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</si>
  <si>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</si>
  <si>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</si>
  <si>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</si>
  <si>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</si>
  <si>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</si>
  <si>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</si>
  <si>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</si>
  <si>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</si>
  <si>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</si>
  <si>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</si>
  <si>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</si>
  <si>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</si>
  <si>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</si>
  <si>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</si>
  <si>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</si>
  <si>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</si>
  <si>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</si>
  <si>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</si>
  <si>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</si>
  <si>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</si>
  <si>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</si>
  <si>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</si>
  <si>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</si>
  <si>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</si>
  <si>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</si>
  <si>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</si>
  <si>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</si>
  <si>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</si>
  <si>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</si>
  <si>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</si>
  <si>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</si>
  <si>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</si>
  <si>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</si>
  <si>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</si>
  <si>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</si>
  <si>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</si>
  <si>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</si>
  <si>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</si>
  <si>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</si>
  <si>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</si>
  <si>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</si>
  <si>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</si>
  <si>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</si>
  <si>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</si>
  <si>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</si>
  <si>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</si>
  <si>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</si>
  <si>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</si>
  <si>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</si>
  <si>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</si>
  <si>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</si>
  <si>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</si>
  <si>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</si>
  <si>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</si>
  <si>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</si>
  <si>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</si>
  <si>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</si>
  <si>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</si>
  <si>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</si>
  <si>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</si>
  <si>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</si>
  <si>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</si>
  <si>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</si>
  <si>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</si>
  <si>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</si>
  <si>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</si>
  <si>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</si>
  <si>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</si>
  <si>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</si>
  <si>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</si>
  <si>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</si>
  <si>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</si>
  <si>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</si>
  <si>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</si>
  <si>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</si>
  <si>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</si>
  <si>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</si>
  <si>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</si>
  <si>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</si>
  <si>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</si>
  <si>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</si>
  <si>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</si>
  <si>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</si>
  <si>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</si>
  <si>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</si>
  <si>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</si>
  <si>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</si>
  <si>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</si>
  <si>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</si>
  <si>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</si>
  <si>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</si>
  <si>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</si>
  <si>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</si>
  <si>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</si>
  <si>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</si>
  <si>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</si>
  <si>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</si>
  <si>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</si>
  <si>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</si>
  <si>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</si>
  <si>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</si>
  <si>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</si>
  <si>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</si>
  <si>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</si>
  <si>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</si>
  <si>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</si>
  <si>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</si>
  <si>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</si>
  <si>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</si>
  <si>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</si>
  <si>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</si>
  <si>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</si>
  <si>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</si>
  <si>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</si>
  <si>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</si>
  <si>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</si>
  <si>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</si>
  <si>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</si>
  <si>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</si>
  <si>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</si>
  <si>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</si>
  <si>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</si>
  <si>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</si>
  <si>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</si>
  <si>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</si>
  <si>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</si>
  <si>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</si>
  <si>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</si>
  <si>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</si>
  <si>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</si>
  <si>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</si>
  <si>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</si>
  <si>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</si>
  <si>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</si>
  <si>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</si>
  <si>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</si>
  <si>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</si>
  <si>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</si>
  <si>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</si>
  <si>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</si>
  <si>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</si>
  <si>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</si>
  <si>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</si>
  <si>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</si>
  <si>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</si>
  <si>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</si>
  <si>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</si>
  <si>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</si>
  <si>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</si>
  <si>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</si>
  <si>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</si>
  <si>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</si>
  <si>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</si>
  <si>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</si>
  <si>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</si>
  <si>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</si>
  <si>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</si>
  <si>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</si>
  <si>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</si>
  <si>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</si>
  <si>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</si>
  <si>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</si>
  <si>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</si>
  <si>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</si>
  <si>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</si>
  <si>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</si>
  <si>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</si>
  <si>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</si>
  <si>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</si>
  <si>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</si>
  <si>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</si>
  <si>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</si>
  <si>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</si>
  <si>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</si>
  <si>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</si>
  <si>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</si>
  <si>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</si>
  <si>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</si>
  <si>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</si>
  <si>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</si>
  <si>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</si>
  <si>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</si>
  <si>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</si>
  <si>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</si>
  <si>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</si>
  <si>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</si>
  <si>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</si>
  <si>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</si>
  <si>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</si>
  <si>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</si>
  <si>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</si>
  <si>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</si>
  <si>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</si>
  <si>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</si>
  <si>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</si>
  <si>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</si>
  <si>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</si>
  <si>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</si>
  <si>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</si>
  <si>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</si>
  <si>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</si>
  <si>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</si>
  <si>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</si>
  <si>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</si>
  <si>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</si>
  <si>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</si>
  <si>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</si>
  <si>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</si>
  <si>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</si>
  <si>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</si>
  <si>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</si>
  <si>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</si>
  <si>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</si>
  <si>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</si>
  <si>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</si>
  <si>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</si>
  <si>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</si>
  <si>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</si>
  <si>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</si>
  <si>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</si>
  <si>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</si>
  <si>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</si>
  <si>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</si>
  <si>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</si>
  <si>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</si>
  <si>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</si>
  <si>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</si>
  <si>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</si>
  <si>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</si>
  <si>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</si>
  <si>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</si>
  <si>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</si>
  <si>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</si>
  <si>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</si>
  <si>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</si>
  <si>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</si>
  <si>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</si>
  <si>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</si>
  <si>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</si>
  <si>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</si>
  <si>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</si>
  <si>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</si>
  <si>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</si>
  <si>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</si>
  <si>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</si>
  <si>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</si>
  <si>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</si>
  <si>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</si>
  <si>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</si>
  <si>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</si>
  <si>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</si>
  <si>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</si>
  <si>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</si>
  <si>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</si>
  <si>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</si>
  <si>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</si>
  <si>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</si>
  <si>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</si>
  <si>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</si>
  <si>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</si>
  <si>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</si>
  <si>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</si>
  <si>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</si>
  <si>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</si>
  <si>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</si>
  <si>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</si>
  <si>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</si>
  <si>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</si>
  <si>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</si>
  <si>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</si>
  <si>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</si>
  <si>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</si>
  <si>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</si>
  <si>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</si>
  <si>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</si>
  <si>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</si>
  <si>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</si>
  <si>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</si>
  <si>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</si>
  <si>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</si>
  <si>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</si>
  <si>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</si>
  <si>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</si>
  <si>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</si>
  <si>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</si>
  <si>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</si>
  <si>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</si>
  <si>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</si>
  <si>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</si>
  <si>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</si>
  <si>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</si>
  <si>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</si>
  <si>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</si>
  <si>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</si>
  <si>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</si>
  <si>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</si>
  <si>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</si>
  <si>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</si>
  <si>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</si>
  <si>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</si>
  <si>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</si>
  <si>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</si>
  <si>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</si>
  <si>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</si>
  <si>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</si>
  <si>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</si>
  <si>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</si>
  <si>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</si>
  <si>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</si>
  <si>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</si>
  <si>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</si>
  <si>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</si>
  <si>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</si>
  <si>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</si>
  <si>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</si>
  <si>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</si>
  <si>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</si>
  <si>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</si>
  <si>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</si>
  <si>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</si>
  <si>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</si>
  <si>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</si>
  <si>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</si>
  <si>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</si>
  <si>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</si>
  <si>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</si>
  <si>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</si>
  <si>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</si>
  <si>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</si>
  <si>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</si>
  <si>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</si>
  <si>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</si>
  <si>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</si>
  <si>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</si>
  <si>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</si>
  <si>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</si>
  <si>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</si>
  <si>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</si>
  <si>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</si>
  <si>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</si>
  <si>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</si>
  <si>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</si>
  <si>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</si>
  <si>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</si>
  <si>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</si>
  <si>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</si>
  <si>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</si>
  <si>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</si>
  <si>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</si>
  <si>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</si>
  <si>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</si>
  <si>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</si>
  <si>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</si>
  <si>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</si>
  <si>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</si>
  <si>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</si>
  <si>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</si>
  <si>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</si>
  <si>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</si>
  <si>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</si>
  <si>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</si>
  <si>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</si>
  <si>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</si>
  <si>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</si>
  <si>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</si>
  <si>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</si>
  <si>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</si>
  <si>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</si>
  <si>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</si>
  <si>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</si>
  <si>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</si>
  <si>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</si>
  <si>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</si>
  <si>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</si>
  <si>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</si>
  <si>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</si>
  <si>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</si>
  <si>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</si>
  <si>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</si>
  <si>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</si>
  <si>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</si>
  <si>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</si>
  <si>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</si>
  <si>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</si>
  <si>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</si>
  <si>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</si>
  <si>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</si>
  <si>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</si>
  <si>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</si>
  <si>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</si>
  <si>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</si>
  <si>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</si>
  <si>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</si>
  <si>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</si>
  <si>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</si>
  <si>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</si>
  <si>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</si>
  <si>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</si>
  <si>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</si>
  <si>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</si>
  <si>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</si>
  <si>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</si>
  <si>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</si>
  <si>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</si>
  <si>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</si>
  <si>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</si>
  <si>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</si>
  <si>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</si>
  <si>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</si>
  <si>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</si>
  <si>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</si>
  <si>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</si>
  <si>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</si>
  <si>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</si>
  <si>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</si>
  <si>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</si>
  <si>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</si>
  <si>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</si>
  <si>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</si>
  <si>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</si>
  <si>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</si>
  <si>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</si>
  <si>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</si>
  <si>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</si>
  <si>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</si>
  <si>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</si>
  <si>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</si>
  <si>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</si>
  <si>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</si>
  <si>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</si>
  <si>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</si>
  <si>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</si>
  <si>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</si>
  <si>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</si>
  <si>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</si>
  <si>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</si>
  <si>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</si>
  <si>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</si>
  <si>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</si>
  <si>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</si>
  <si>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</si>
  <si>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</si>
  <si>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</si>
  <si>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</si>
  <si>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</si>
  <si>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</si>
  <si>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</si>
  <si>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</si>
  <si>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</si>
  <si>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</si>
  <si>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</si>
  <si>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</si>
  <si>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</si>
  <si>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</si>
  <si>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</si>
  <si>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</si>
  <si>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</si>
  <si>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</si>
  <si>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</si>
  <si>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</si>
  <si>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</si>
  <si>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</si>
  <si>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</si>
  <si>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</si>
  <si>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</si>
  <si>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</si>
  <si>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</si>
  <si>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</si>
  <si>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</si>
  <si>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</si>
  <si>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</si>
  <si>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</si>
  <si>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</si>
  <si>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</si>
  <si>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</si>
  <si>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</si>
  <si>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</si>
  <si>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</si>
  <si>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</si>
  <si>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</si>
  <si>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</si>
  <si>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</si>
  <si>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</si>
  <si>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</si>
  <si>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</si>
  <si>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</si>
  <si>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</si>
  <si>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</si>
  <si>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</si>
  <si>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</si>
  <si>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</si>
  <si>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</si>
  <si>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</si>
  <si>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</si>
  <si>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</si>
  <si>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</si>
  <si>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</si>
  <si>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</si>
  <si>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</si>
  <si>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</si>
  <si>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</si>
  <si>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</si>
  <si>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</si>
  <si>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</si>
  <si>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</si>
  <si>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</si>
  <si>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</si>
  <si>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</si>
  <si>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</si>
  <si>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</si>
  <si>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</si>
  <si>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</si>
  <si>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</si>
  <si>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</si>
  <si>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</si>
  <si>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</si>
  <si>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</si>
  <si>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</si>
  <si>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</si>
  <si>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</si>
  <si>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</si>
  <si>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</si>
  <si>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</si>
  <si>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</si>
  <si>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</si>
  <si>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</si>
  <si>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</si>
  <si>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</si>
  <si>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</si>
  <si>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</si>
  <si>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</si>
  <si>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</si>
  <si>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</si>
  <si>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</si>
  <si>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</si>
  <si>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</si>
  <si>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</si>
  <si>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</si>
  <si>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</si>
  <si>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</si>
  <si>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</si>
  <si>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</si>
  <si>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</si>
  <si>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</si>
  <si>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</si>
  <si>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</si>
  <si>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</si>
  <si>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</si>
  <si>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</si>
  <si>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</si>
  <si>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</si>
  <si>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</si>
  <si>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</si>
  <si>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</si>
  <si>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</si>
  <si>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</si>
  <si>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</si>
  <si>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</si>
  <si>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</si>
  <si>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</si>
  <si>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</si>
  <si>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</si>
  <si>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</si>
  <si>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</si>
  <si>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</si>
  <si>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</si>
  <si>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</si>
  <si>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</si>
  <si>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</si>
  <si>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</si>
  <si>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</si>
  <si>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</si>
  <si>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</si>
  <si>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</si>
  <si>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</si>
  <si>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</si>
  <si>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</si>
  <si>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</si>
  <si>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</si>
  <si>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</si>
  <si>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</si>
  <si>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</si>
  <si>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</si>
  <si>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</si>
  <si>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</si>
  <si>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</si>
  <si>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</si>
  <si>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</si>
  <si>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</si>
  <si>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</si>
  <si>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</si>
  <si>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</si>
  <si>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</si>
  <si>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</si>
  <si>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</si>
  <si>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</si>
  <si>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</si>
  <si>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</si>
  <si>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</si>
  <si>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</si>
  <si>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</si>
  <si>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</si>
  <si>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</si>
  <si>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</si>
  <si>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</si>
  <si>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</si>
  <si>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</si>
  <si>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</si>
  <si>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</si>
  <si>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</si>
  <si>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</si>
  <si>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</si>
  <si>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</si>
  <si>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</si>
  <si>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</si>
  <si>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</si>
  <si>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</si>
  <si>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</si>
  <si>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</si>
  <si>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</si>
  <si>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</si>
  <si>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</si>
  <si>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</si>
  <si>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</si>
  <si>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</si>
  <si>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</si>
  <si>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</si>
  <si>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</si>
  <si>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</si>
  <si>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</si>
  <si>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</si>
  <si>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</si>
  <si>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</si>
  <si>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</si>
  <si>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</si>
  <si>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</si>
  <si>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</si>
  <si>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</si>
  <si>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</si>
  <si>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</si>
  <si>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</si>
  <si>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</si>
  <si>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</si>
  <si>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</si>
  <si>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</si>
  <si>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</si>
  <si>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</si>
  <si>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</si>
  <si>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</si>
  <si>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</si>
  <si>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</si>
  <si>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</si>
  <si>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</si>
  <si>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</si>
  <si>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</si>
  <si>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</si>
  <si>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</si>
  <si>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</si>
  <si>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</si>
  <si>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</si>
  <si>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</si>
  <si>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</si>
  <si>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</si>
  <si>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</si>
  <si>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</si>
  <si>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</si>
  <si>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</si>
  <si>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</si>
  <si>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</si>
  <si>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</si>
  <si>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</si>
  <si>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</si>
  <si>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</si>
  <si>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</si>
  <si>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</si>
  <si>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</si>
  <si>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</si>
  <si>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</si>
  <si>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</si>
  <si>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</si>
  <si>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</si>
  <si>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</si>
  <si>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</si>
  <si>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</si>
  <si>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</si>
  <si>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</si>
  <si>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</si>
  <si>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</si>
  <si>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</si>
  <si>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</si>
  <si>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</si>
  <si>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</si>
  <si>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</si>
  <si>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</si>
  <si>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</si>
  <si>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</si>
  <si>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</si>
  <si>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</si>
  <si>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</si>
  <si>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</si>
  <si>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</si>
  <si>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</si>
  <si>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</si>
  <si>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</si>
  <si>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</si>
  <si>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</si>
  <si>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</si>
  <si>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</si>
  <si>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</si>
  <si>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</si>
  <si>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</si>
  <si>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</si>
  <si>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</si>
  <si>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</si>
  <si>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</si>
  <si>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</si>
  <si>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</si>
  <si>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</si>
  <si>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</si>
  <si>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</si>
  <si>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</si>
  <si>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</si>
  <si>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</si>
  <si>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</si>
  <si>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</si>
  <si>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</si>
  <si>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</si>
  <si>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</si>
  <si>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</si>
  <si>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</si>
  <si>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</si>
  <si>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</si>
  <si>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</si>
  <si>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</si>
  <si>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</si>
  <si>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</si>
  <si>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</si>
  <si>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</si>
  <si>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</si>
  <si>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</si>
  <si>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</si>
  <si>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</si>
  <si>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</si>
  <si>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</si>
  <si>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</si>
  <si>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</si>
  <si>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</si>
  <si>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</si>
  <si>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</si>
  <si>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</si>
  <si>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</si>
  <si>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</si>
  <si>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</si>
  <si>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</si>
  <si>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</si>
  <si>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</si>
  <si>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</si>
  <si>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</si>
  <si>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</si>
  <si>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</si>
  <si>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</si>
  <si>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</si>
  <si>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</si>
  <si>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</si>
  <si>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</si>
  <si>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</si>
  <si>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</si>
  <si>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</si>
  <si>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</si>
  <si>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</si>
  <si>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</si>
  <si>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</si>
  <si>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</si>
  <si>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</si>
  <si>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</si>
  <si>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</si>
  <si>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</si>
  <si>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</si>
  <si>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</si>
  <si>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</si>
  <si>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</si>
  <si>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</si>
  <si>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</si>
  <si>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</si>
  <si>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</si>
  <si>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</si>
  <si>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</si>
  <si>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</si>
  <si>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</si>
  <si>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</si>
  <si>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</si>
  <si>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</si>
  <si>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</si>
  <si>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</si>
  <si>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</si>
  <si>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</si>
  <si>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</si>
  <si>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</si>
  <si>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</si>
  <si>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</si>
  <si>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</si>
  <si>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</si>
  <si>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</si>
  <si>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</si>
  <si>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</si>
  <si>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</si>
  <si>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</si>
  <si>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</si>
  <si>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</si>
  <si>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</si>
  <si>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</si>
  <si>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</si>
  <si>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</si>
  <si>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</si>
  <si>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</si>
  <si>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</si>
  <si>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</si>
  <si>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</si>
  <si>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</si>
  <si>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</si>
  <si>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</si>
  <si>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</si>
  <si>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</si>
  <si>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</si>
  <si>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</si>
  <si>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</si>
  <si>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</si>
  <si>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</si>
  <si>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</si>
  <si>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</si>
  <si>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</si>
  <si>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</si>
  <si>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</si>
  <si>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</si>
  <si>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</si>
  <si>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</si>
  <si>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</si>
  <si>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</si>
  <si>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</si>
  <si>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</si>
  <si>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</si>
  <si>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</si>
  <si>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</si>
  <si>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</si>
  <si>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</si>
  <si>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</si>
  <si>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</si>
  <si>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</si>
  <si>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</si>
  <si>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</si>
  <si>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</si>
  <si>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</si>
  <si>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</si>
  <si>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</si>
  <si>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</si>
  <si>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</si>
  <si>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</si>
  <si>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</si>
  <si>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</si>
  <si>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</si>
  <si>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</si>
  <si>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</si>
  <si>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</si>
  <si>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</si>
  <si>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</si>
  <si>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</si>
  <si>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</si>
  <si>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</si>
  <si>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</si>
  <si>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</si>
  <si>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</si>
  <si>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</si>
  <si>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</si>
  <si>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</si>
  <si>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</si>
  <si>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</si>
  <si>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</si>
  <si>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</si>
  <si>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</si>
  <si>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</si>
  <si>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</si>
  <si>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</si>
  <si>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</si>
  <si>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</si>
  <si>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</si>
  <si>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</si>
  <si>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</si>
  <si>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</si>
  <si>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</si>
  <si>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</si>
  <si>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</si>
  <si>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</si>
  <si>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</si>
  <si>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</si>
  <si>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</si>
  <si>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</si>
  <si>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</si>
  <si>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</si>
  <si>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</si>
  <si>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</si>
  <si>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</si>
  <si>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</si>
  <si>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</si>
  <si>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</si>
  <si>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</si>
  <si>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</si>
  <si>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</si>
  <si>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</si>
  <si>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</si>
  <si>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</si>
  <si>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</si>
  <si>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</si>
  <si>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</si>
  <si>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</si>
  <si>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</si>
  <si>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</si>
  <si>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</si>
  <si>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</si>
  <si>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</si>
  <si>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</si>
  <si>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</si>
  <si>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</si>
  <si>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</si>
  <si>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</si>
  <si>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</si>
  <si>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</si>
  <si>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</si>
  <si>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</si>
  <si>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</si>
  <si>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</si>
  <si>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</si>
  <si>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</si>
  <si>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</si>
  <si>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</si>
  <si>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</si>
  <si>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</si>
  <si>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</si>
  <si>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</si>
  <si>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</si>
  <si>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</si>
  <si>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</si>
  <si>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</si>
  <si>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</si>
  <si>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</si>
  <si>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</si>
  <si>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</si>
  <si>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</si>
  <si>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</si>
  <si>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</si>
  <si>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</si>
  <si>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</si>
  <si>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</si>
  <si>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</si>
  <si>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</si>
  <si>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</si>
  <si>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</si>
  <si>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</si>
  <si>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</si>
  <si>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</si>
  <si>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</si>
  <si>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</si>
  <si>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</si>
  <si>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</si>
  <si>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</si>
  <si>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</si>
  <si>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</si>
  <si>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</si>
  <si>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</si>
  <si>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</si>
  <si>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</si>
  <si>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</si>
  <si>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</si>
  <si>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</si>
  <si>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</si>
  <si>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</si>
  <si>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</si>
  <si>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</si>
  <si>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</si>
  <si>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</si>
  <si>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</si>
  <si>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</si>
  <si>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</si>
  <si>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</si>
  <si>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</si>
  <si>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</si>
  <si>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</si>
  <si>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</si>
  <si>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</si>
  <si>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</si>
  <si>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</si>
  <si>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</si>
  <si>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</si>
  <si>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</si>
  <si>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</si>
  <si>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</si>
  <si>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</si>
  <si>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</si>
  <si>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</si>
  <si>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</si>
  <si>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</si>
  <si>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</si>
  <si>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</si>
  <si>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</si>
  <si>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</si>
  <si>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</si>
  <si>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</si>
  <si>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</si>
  <si>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</si>
  <si>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</si>
  <si>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</si>
  <si>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</si>
  <si>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</si>
  <si>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</si>
  <si>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</si>
  <si>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</si>
  <si>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</si>
  <si>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</si>
  <si>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</si>
  <si>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</si>
  <si>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</si>
  <si>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</si>
  <si>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</si>
  <si>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</si>
  <si>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</si>
  <si>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</si>
  <si>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</si>
  <si>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</si>
  <si>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</si>
  <si>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</si>
  <si>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</si>
  <si>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</si>
  <si>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</si>
  <si>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</si>
  <si>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</si>
  <si>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</si>
  <si>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</si>
  <si>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</si>
  <si>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</si>
  <si>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</si>
  <si>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</si>
  <si>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</si>
  <si>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</si>
  <si>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</si>
  <si>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</si>
  <si>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</si>
  <si>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</si>
  <si>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</si>
  <si>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</si>
  <si>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</si>
  <si>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</si>
  <si>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</si>
  <si>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</si>
  <si>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</si>
  <si>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</si>
  <si>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</si>
  <si>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</si>
  <si>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</si>
  <si>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</si>
  <si>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</si>
  <si>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</si>
  <si>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</si>
  <si>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</si>
  <si>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</si>
  <si>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</si>
  <si>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</si>
  <si>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</si>
  <si>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</si>
  <si>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</si>
  <si>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</si>
  <si>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</si>
  <si>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</si>
  <si>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</si>
  <si>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</si>
  <si>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</si>
  <si>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</si>
  <si>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</si>
  <si>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</si>
  <si>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</si>
  <si>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</si>
  <si>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</si>
  <si>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</si>
  <si>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</si>
  <si>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</si>
  <si>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</si>
  <si>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</si>
  <si>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</si>
  <si>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</si>
  <si>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</si>
  <si>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</si>
  <si>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</si>
  <si>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</si>
  <si>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</si>
  <si>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</si>
  <si>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</si>
  <si>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</si>
  <si>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</si>
  <si>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</si>
  <si>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</si>
  <si>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</si>
  <si>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</si>
  <si>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</si>
  <si>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</si>
  <si>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</si>
  <si>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</si>
  <si>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</si>
  <si>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</si>
  <si>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</si>
  <si>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</si>
  <si>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</si>
  <si>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</si>
  <si>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</si>
  <si>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</si>
  <si>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</si>
  <si>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</si>
  <si>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</si>
  <si>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</si>
  <si>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</si>
  <si>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</si>
  <si>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</si>
  <si>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</si>
  <si>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</si>
  <si>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</si>
  <si>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</si>
  <si>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</si>
  <si>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</si>
  <si>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</si>
  <si>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</si>
  <si>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</si>
  <si>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</si>
  <si>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</si>
  <si>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</si>
  <si>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</si>
  <si>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</si>
  <si>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</si>
  <si>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</si>
  <si>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</si>
  <si>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</si>
  <si>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</si>
  <si>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</si>
  <si>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</si>
  <si>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</si>
  <si>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</si>
  <si>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</si>
  <si>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</si>
  <si>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</si>
  <si>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</si>
  <si>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</si>
  <si>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</si>
  <si>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</si>
  <si>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</si>
  <si>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</si>
  <si>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</si>
  <si>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</si>
  <si>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</si>
  <si>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</si>
  <si>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</si>
  <si>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</si>
  <si>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</si>
  <si>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</si>
  <si>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</si>
  <si>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</si>
  <si>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</si>
  <si>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</si>
  <si>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</si>
  <si>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</si>
  <si>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</si>
  <si>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</si>
  <si>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</si>
  <si>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</si>
  <si>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</si>
  <si>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</si>
  <si>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</si>
  <si>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</si>
  <si>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</si>
  <si>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</si>
  <si>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</si>
  <si>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</si>
  <si>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</si>
  <si>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</si>
  <si>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</si>
  <si>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</si>
  <si>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</si>
  <si>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</si>
  <si>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</si>
  <si>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</si>
  <si>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</si>
  <si>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</si>
  <si>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</si>
  <si>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</si>
  <si>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</si>
  <si>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</si>
  <si>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</si>
  <si>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</si>
  <si>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</si>
  <si>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</si>
  <si>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</si>
  <si>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</si>
  <si>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</si>
  <si>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</si>
  <si>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</si>
  <si>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</si>
  <si>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</si>
  <si>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</si>
  <si>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</si>
  <si>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</si>
  <si>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</si>
  <si>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</si>
  <si>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</si>
  <si>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</si>
  <si>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</si>
  <si>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</si>
  <si>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</si>
  <si>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</si>
  <si>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</si>
  <si>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</si>
  <si>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</si>
  <si>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</si>
  <si>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</si>
  <si>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</si>
  <si>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</si>
  <si>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</si>
  <si>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</si>
  <si>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</si>
  <si>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</si>
  <si>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</si>
  <si>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</si>
  <si>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</si>
  <si>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</si>
  <si>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</si>
  <si>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</si>
  <si>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</si>
  <si>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</si>
  <si>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</si>
  <si>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</si>
  <si>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</si>
  <si>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</si>
  <si>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</si>
  <si>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</si>
  <si>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</si>
  <si>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</si>
  <si>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</si>
  <si>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</si>
  <si>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</si>
  <si>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</si>
  <si>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</si>
  <si>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</si>
  <si>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</si>
  <si>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</si>
  <si>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</si>
  <si>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</si>
  <si>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</si>
  <si>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</si>
  <si>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</si>
  <si>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</si>
  <si>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</si>
  <si>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</si>
  <si>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</si>
  <si>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</si>
  <si>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</si>
  <si>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</si>
  <si>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</si>
  <si>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</si>
  <si>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</si>
  <si>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</si>
  <si>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</si>
  <si>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</si>
  <si>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</si>
  <si>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</si>
  <si>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</si>
  <si>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</si>
  <si>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</si>
  <si>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</si>
  <si>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</si>
  <si>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</si>
  <si>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</si>
  <si>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</si>
  <si>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</si>
  <si>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</si>
  <si>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</si>
  <si>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</si>
  <si>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</si>
  <si>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</si>
  <si>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</si>
  <si>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</si>
  <si>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</si>
  <si>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</si>
  <si>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</si>
  <si>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</si>
  <si>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</si>
  <si>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</si>
  <si>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</si>
  <si>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</si>
  <si>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</si>
  <si>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</si>
  <si>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</si>
  <si>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</si>
  <si>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</si>
  <si>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</si>
  <si>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</si>
  <si>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</si>
  <si>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</si>
  <si>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</si>
  <si>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</si>
  <si>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</si>
  <si>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</si>
  <si>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</si>
  <si>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</si>
  <si>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</si>
  <si>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</si>
  <si>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</si>
  <si>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</si>
  <si>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</si>
  <si>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</si>
  <si>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</si>
  <si>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</si>
  <si>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</si>
  <si>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</si>
  <si>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</si>
  <si>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</si>
  <si>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</si>
  <si>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</si>
  <si>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</si>
  <si>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</si>
  <si>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</si>
  <si>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</si>
  <si>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</si>
  <si>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</si>
  <si>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</si>
  <si>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</si>
  <si>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</si>
  <si>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</si>
  <si>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</si>
  <si>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</si>
  <si>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</si>
  <si>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</si>
  <si>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</si>
  <si>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</si>
  <si>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</si>
  <si>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</si>
  <si>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</si>
  <si>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</si>
  <si>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</si>
  <si>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</si>
  <si>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</si>
  <si>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</si>
  <si>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</si>
  <si>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</si>
  <si>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</si>
  <si>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</si>
  <si>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</si>
  <si>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</si>
  <si>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</si>
  <si>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</si>
  <si>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</si>
  <si>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</si>
  <si>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</si>
  <si>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</si>
  <si>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</si>
  <si>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</si>
  <si>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</si>
  <si>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</si>
  <si>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</si>
  <si>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</si>
  <si>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</si>
  <si>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</si>
  <si>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</si>
  <si>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</si>
  <si>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</si>
  <si>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</si>
  <si>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</si>
  <si>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</si>
  <si>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</si>
  <si>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</si>
  <si>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</si>
  <si>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</si>
  <si>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</si>
  <si>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</si>
  <si>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</si>
  <si>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</si>
  <si>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</si>
  <si>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</si>
  <si>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</si>
  <si>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</si>
  <si>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</si>
  <si>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</si>
  <si>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</si>
  <si>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</si>
  <si>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</si>
  <si>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</si>
  <si>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</si>
  <si>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</si>
  <si>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</si>
  <si>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</si>
  <si>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</si>
  <si>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</si>
  <si>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</si>
  <si>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</si>
  <si>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</si>
  <si>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</si>
  <si>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</si>
  <si>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</si>
  <si>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</si>
  <si>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</si>
  <si>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</si>
  <si>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</si>
  <si>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</si>
  <si>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</si>
  <si>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</si>
  <si>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</si>
  <si>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</si>
  <si>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</si>
  <si>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</si>
  <si>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</si>
  <si>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</si>
  <si>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</si>
  <si>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</si>
  <si>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</si>
  <si>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</si>
  <si>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</si>
  <si>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</si>
  <si>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</si>
  <si>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</si>
  <si>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</si>
  <si>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</si>
  <si>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</si>
  <si>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</si>
  <si>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</si>
  <si>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</si>
  <si>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</si>
  <si>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</si>
  <si>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</si>
  <si>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</si>
  <si>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</si>
  <si>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</si>
  <si>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</si>
  <si>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</si>
  <si>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</si>
  <si>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</si>
  <si>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</si>
  <si>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</si>
  <si>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</si>
  <si>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</si>
  <si>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</si>
  <si>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</si>
  <si>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</si>
  <si>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</si>
  <si>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</si>
  <si>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</si>
  <si>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</si>
  <si>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</si>
  <si>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</si>
  <si>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</si>
  <si>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</si>
  <si>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</si>
  <si>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</si>
  <si>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</si>
  <si>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</si>
  <si>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</si>
  <si>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</si>
  <si>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</si>
  <si>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</si>
  <si>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</si>
  <si>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</si>
  <si>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</si>
  <si>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</si>
  <si>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</si>
  <si>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</si>
  <si>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</si>
  <si>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</si>
  <si>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</si>
  <si>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</si>
  <si>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</si>
  <si>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</si>
  <si>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</si>
  <si>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</si>
  <si>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</si>
  <si>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</si>
  <si>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</si>
  <si>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</si>
  <si>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</si>
  <si>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</si>
  <si>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</si>
  <si>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</si>
  <si>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</si>
  <si>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</si>
  <si>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</si>
  <si>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</si>
  <si>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</si>
  <si>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</si>
  <si>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</si>
  <si>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</si>
  <si>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</si>
  <si>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</si>
  <si>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</si>
  <si>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</si>
  <si>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</si>
  <si>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</si>
  <si>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</si>
  <si>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</si>
  <si>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</si>
  <si>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</si>
  <si>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</si>
  <si>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</si>
  <si>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</si>
  <si>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</si>
  <si>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</si>
  <si>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</si>
  <si>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</si>
  <si>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</si>
  <si>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</si>
  <si>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</si>
  <si>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</si>
  <si>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</si>
  <si>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</si>
  <si>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</si>
  <si>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</si>
  <si>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</si>
  <si>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</si>
  <si>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</si>
  <si>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</si>
  <si>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</si>
  <si>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</si>
  <si>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</si>
  <si>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</si>
  <si>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</si>
  <si>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</si>
  <si>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</si>
  <si>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</si>
  <si>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</si>
  <si>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</si>
  <si>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</si>
  <si>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</si>
  <si>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</si>
  <si>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</si>
  <si>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</si>
  <si>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</si>
  <si>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</si>
  <si>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</si>
  <si>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</si>
  <si>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</si>
  <si>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</si>
  <si>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</si>
  <si>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</si>
  <si>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</si>
  <si>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</si>
  <si>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</si>
  <si>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</si>
  <si>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</si>
  <si>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</si>
  <si>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</si>
  <si>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</si>
  <si>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</si>
  <si>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</si>
  <si>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</si>
  <si>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</si>
  <si>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</si>
  <si>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</si>
  <si>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</si>
  <si>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</si>
  <si>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</si>
  <si>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</si>
  <si>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</si>
  <si>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</si>
  <si>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</si>
  <si>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</si>
  <si>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</si>
  <si>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</si>
  <si>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</si>
  <si>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</si>
  <si>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</si>
  <si>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</si>
  <si>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</si>
  <si>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</si>
  <si>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</si>
  <si>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</si>
  <si>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</si>
  <si>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</si>
  <si>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</si>
  <si>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</si>
  <si>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</si>
  <si>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</si>
  <si>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</si>
  <si>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</si>
  <si>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</si>
  <si>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</si>
  <si>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</si>
  <si>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</si>
  <si>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</si>
  <si>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</si>
  <si>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</si>
  <si>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</si>
  <si>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</si>
  <si>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</si>
  <si>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</si>
  <si>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</si>
  <si>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</si>
  <si>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</si>
  <si>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</si>
  <si>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</si>
  <si>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</si>
  <si>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</si>
  <si>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</si>
  <si>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</si>
  <si>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</si>
  <si>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</si>
  <si>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</si>
  <si>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</si>
  <si>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</si>
  <si>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</si>
  <si>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</si>
  <si>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</si>
  <si>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</si>
  <si>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</si>
  <si>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</si>
  <si>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</si>
  <si>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</si>
  <si>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</si>
  <si>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</si>
  <si>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</si>
  <si>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</si>
  <si>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</si>
  <si>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</si>
  <si>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</si>
  <si>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</si>
  <si>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</si>
  <si>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</si>
  <si>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</si>
  <si>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</si>
  <si>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</si>
  <si>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</si>
  <si>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</si>
  <si>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</si>
  <si>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</si>
  <si>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</si>
  <si>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</si>
  <si>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</si>
  <si>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</si>
  <si>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</si>
  <si>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</si>
  <si>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</si>
  <si>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</si>
  <si>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</si>
  <si>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</si>
  <si>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</si>
  <si>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</si>
  <si>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</si>
  <si>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</si>
  <si>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</si>
  <si>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</si>
  <si>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</si>
  <si>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</si>
  <si>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</si>
  <si>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</si>
  <si>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</si>
  <si>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</si>
  <si>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</si>
  <si>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</si>
  <si>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</si>
  <si>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</si>
  <si>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</si>
  <si>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</si>
  <si>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</si>
  <si>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</si>
  <si>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</si>
  <si>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</si>
  <si>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</si>
  <si>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</si>
  <si>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</si>
  <si>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</si>
  <si>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</si>
  <si>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</si>
  <si>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</si>
  <si>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</si>
  <si>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</si>
  <si>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</si>
  <si>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</si>
  <si>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</si>
  <si>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</si>
  <si>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</si>
  <si>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</si>
  <si>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</si>
  <si>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</si>
  <si>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</si>
  <si>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</si>
  <si>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</si>
  <si>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</si>
  <si>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</si>
  <si>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</si>
  <si>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</si>
  <si>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</si>
  <si>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</si>
  <si>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</si>
  <si>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</si>
  <si>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</si>
  <si>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</si>
  <si>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</si>
  <si>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</si>
  <si>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</si>
  <si>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</si>
  <si>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</si>
  <si>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</si>
  <si>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</si>
  <si>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</si>
  <si>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</si>
  <si>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</si>
  <si>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</si>
  <si>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</si>
  <si>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</si>
  <si>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</si>
  <si>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</si>
  <si>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</si>
  <si>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</si>
  <si>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</si>
  <si>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</si>
  <si>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</si>
  <si>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</si>
  <si>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</si>
  <si>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</si>
  <si>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</si>
  <si>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</si>
  <si>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</si>
  <si>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</si>
  <si>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</si>
  <si>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</si>
  <si>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</si>
  <si>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</si>
  <si>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</si>
  <si>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</si>
  <si>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</si>
  <si>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</si>
  <si>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</si>
  <si>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</si>
  <si>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</si>
  <si>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</si>
  <si>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</si>
  <si>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</si>
  <si>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</si>
  <si>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</si>
  <si>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</si>
  <si>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</si>
  <si>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</si>
  <si>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</si>
  <si>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</si>
  <si>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</si>
  <si>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</si>
  <si>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</si>
  <si>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</si>
  <si>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</si>
  <si>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</si>
  <si>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</si>
  <si>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</si>
  <si>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</si>
  <si>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</si>
  <si>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</si>
  <si>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</si>
  <si>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</si>
  <si>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</si>
  <si>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</si>
  <si>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</si>
  <si>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</si>
  <si>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</si>
  <si>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</si>
  <si>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</si>
  <si>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</si>
  <si>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</si>
  <si>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</si>
  <si>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</si>
  <si>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</si>
  <si>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</si>
  <si>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</si>
  <si>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</si>
  <si>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</si>
  <si>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</si>
  <si>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</si>
  <si>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</si>
  <si>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</si>
  <si>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</si>
  <si>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</si>
  <si>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</si>
  <si>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</si>
  <si>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</si>
  <si>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</si>
  <si>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</si>
  <si>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</si>
  <si>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</si>
  <si>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</si>
  <si>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</si>
  <si>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</si>
  <si>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</si>
  <si>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</si>
  <si>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</si>
  <si>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</si>
  <si>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</si>
  <si>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</si>
  <si>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</si>
  <si>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</si>
  <si>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</si>
  <si>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</si>
  <si>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</si>
  <si>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</si>
  <si>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</si>
  <si>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</si>
  <si>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</si>
  <si>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</si>
  <si>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</si>
  <si>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</si>
  <si>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</si>
  <si>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</si>
  <si>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</si>
  <si>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</si>
  <si>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</si>
  <si>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</si>
  <si>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</si>
  <si>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</si>
  <si>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</si>
  <si>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</si>
  <si>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</si>
  <si>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</si>
  <si>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</si>
  <si>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</si>
  <si>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</si>
  <si>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</si>
  <si>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</si>
  <si>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</si>
  <si>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</si>
  <si>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</si>
  <si>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</si>
  <si>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</si>
  <si>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</si>
  <si>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</si>
  <si>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</si>
  <si>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</si>
  <si>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</si>
  <si>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</si>
  <si>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</si>
  <si>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</si>
  <si>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</si>
  <si>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</si>
  <si>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</si>
  <si>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</si>
  <si>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</si>
  <si>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</si>
  <si>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</si>
  <si>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</si>
  <si>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</si>
  <si>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</si>
  <si>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</si>
  <si>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</si>
  <si>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</si>
  <si>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</si>
  <si>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</si>
  <si>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</si>
  <si>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</si>
  <si>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</si>
  <si>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</si>
  <si>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</si>
  <si>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</si>
  <si>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</si>
  <si>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</si>
  <si>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</si>
  <si>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</si>
  <si>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</si>
  <si>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</si>
  <si>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</si>
  <si>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</si>
  <si>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</si>
  <si>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</si>
  <si>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</si>
  <si>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</si>
  <si>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</si>
  <si>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</si>
  <si>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</si>
  <si>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</si>
  <si>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</si>
  <si>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</si>
  <si>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</si>
  <si>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</si>
  <si>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</si>
  <si>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</si>
  <si>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</si>
  <si>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</si>
  <si>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</si>
  <si>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</si>
  <si>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</si>
  <si>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</si>
  <si>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</si>
  <si>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</si>
  <si>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</si>
  <si>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</si>
  <si>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</si>
  <si>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</si>
  <si>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</si>
  <si>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</si>
  <si>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</si>
  <si>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</si>
  <si>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</si>
  <si>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</si>
  <si>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</si>
  <si>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</si>
  <si>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</si>
  <si>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</si>
  <si>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</si>
  <si>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</si>
  <si>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</si>
  <si>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</si>
  <si>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</si>
  <si>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</si>
  <si>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</si>
  <si>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</si>
  <si>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</si>
  <si>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</si>
  <si>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</si>
  <si>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</si>
  <si>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</si>
  <si>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</si>
  <si>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</si>
  <si>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</si>
  <si>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</si>
  <si>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</si>
  <si>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</si>
  <si>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</si>
  <si>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</si>
  <si>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</si>
  <si>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</si>
  <si>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</si>
  <si>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</si>
  <si>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</si>
  <si>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</si>
  <si>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</si>
  <si>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</si>
  <si>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</si>
  <si>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</si>
  <si>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</si>
  <si>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</si>
  <si>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</si>
  <si>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</si>
  <si>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</si>
  <si>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</si>
  <si>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</si>
  <si>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</si>
  <si>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</si>
  <si>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</si>
  <si>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</si>
  <si>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</si>
  <si>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</si>
  <si>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</si>
  <si>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</si>
  <si>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</si>
  <si>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</si>
  <si>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</si>
  <si>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</si>
  <si>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</si>
  <si>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</si>
  <si>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</si>
  <si>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</si>
  <si>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</si>
  <si>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</si>
  <si>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</si>
  <si>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</si>
  <si>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</si>
  <si>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</si>
  <si>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</si>
  <si>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</si>
  <si>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</si>
  <si>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</si>
  <si>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</si>
  <si>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</si>
  <si>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</si>
  <si>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</si>
  <si>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</si>
  <si>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</si>
  <si>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</si>
  <si>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</si>
  <si>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</si>
  <si>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</si>
  <si>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</si>
  <si>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</si>
  <si>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</si>
  <si>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</si>
  <si>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</si>
  <si>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</si>
  <si>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</si>
  <si>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</si>
  <si>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</si>
  <si>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</si>
  <si>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</si>
  <si>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</si>
  <si>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</si>
  <si>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</si>
  <si>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</si>
  <si>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</si>
  <si>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</si>
  <si>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</si>
  <si>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</si>
  <si>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</si>
  <si>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</si>
  <si>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</si>
  <si>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</si>
  <si>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</si>
  <si>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</si>
  <si>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</si>
  <si>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</si>
  <si>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</si>
  <si>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</si>
  <si>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</si>
  <si>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</si>
  <si>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</si>
  <si>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</si>
  <si>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</si>
  <si>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</si>
  <si>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</si>
  <si>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</si>
  <si>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</si>
  <si>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</si>
  <si>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</si>
  <si>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</si>
  <si>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</si>
  <si>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</si>
  <si>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</si>
  <si>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</si>
  <si>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</si>
  <si>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</si>
  <si>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</si>
  <si>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</si>
  <si>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</si>
  <si>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</si>
  <si>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</si>
  <si>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</si>
  <si>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</si>
  <si>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</si>
  <si>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</si>
  <si>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</si>
  <si>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</si>
  <si>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</si>
  <si>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</si>
  <si>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</si>
  <si>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</si>
  <si>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</si>
  <si>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</si>
  <si>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</si>
  <si>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</si>
  <si>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</si>
  <si>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</si>
  <si>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</si>
  <si>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</si>
  <si>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</si>
  <si>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</si>
  <si>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</si>
  <si>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</si>
  <si>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</si>
  <si>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</si>
  <si>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</si>
  <si>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</si>
  <si>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</si>
  <si>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</si>
  <si>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</si>
  <si>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</si>
  <si>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</si>
  <si>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</si>
  <si>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</si>
  <si>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</si>
  <si>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</si>
  <si>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</si>
  <si>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</si>
  <si>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</si>
  <si>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</si>
  <si>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</si>
  <si>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</si>
  <si>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</si>
  <si>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</si>
  <si>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</si>
  <si>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</si>
  <si>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</si>
  <si>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</si>
  <si>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</si>
  <si>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</si>
  <si>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</si>
  <si>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</si>
  <si>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</si>
  <si>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</si>
  <si>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</si>
  <si>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</si>
  <si>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</si>
  <si>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</si>
  <si>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</si>
  <si>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</si>
  <si>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</si>
  <si>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</si>
  <si>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</si>
  <si>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</si>
  <si>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</si>
  <si>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</si>
  <si>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</si>
  <si>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</si>
  <si>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</si>
  <si>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</si>
  <si>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</si>
  <si>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</si>
  <si>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</si>
  <si>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</si>
  <si>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</si>
  <si>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</si>
  <si>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</si>
  <si>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</si>
  <si>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</si>
  <si>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</si>
  <si>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</si>
  <si>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</si>
  <si>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</si>
  <si>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</si>
  <si>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</si>
  <si>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</si>
  <si>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</si>
  <si>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</si>
  <si>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</si>
  <si>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</si>
  <si>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</si>
  <si>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</si>
  <si>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</si>
  <si>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</si>
  <si>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</si>
  <si>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</si>
  <si>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</si>
  <si>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</si>
  <si>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</si>
  <si>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</si>
  <si>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</si>
  <si>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</si>
  <si>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</si>
  <si>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</si>
  <si>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</si>
  <si>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</si>
  <si>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</si>
  <si>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</si>
  <si>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</si>
  <si>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</si>
  <si>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</si>
  <si>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</si>
  <si>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</si>
  <si>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</si>
  <si>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</si>
  <si>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</si>
  <si>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</si>
  <si>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</si>
  <si>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</si>
  <si>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</si>
  <si>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</si>
  <si>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</si>
  <si>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</si>
  <si>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</si>
  <si>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</si>
  <si>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</si>
  <si>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</si>
  <si>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</si>
  <si>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</si>
  <si>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</si>
  <si>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</si>
  <si>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</si>
  <si>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</si>
  <si>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</si>
  <si>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</si>
  <si>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</si>
  <si>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</si>
  <si>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</si>
  <si>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</si>
  <si>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</si>
  <si>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</si>
  <si>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</si>
  <si>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</si>
  <si>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</si>
  <si>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</si>
  <si>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</si>
  <si>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</si>
  <si>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</si>
  <si>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</si>
  <si>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</si>
  <si>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</si>
  <si>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</si>
  <si>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</si>
  <si>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</si>
  <si>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</si>
  <si>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</si>
  <si>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</si>
  <si>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</si>
  <si>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</si>
  <si>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</si>
  <si>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</si>
  <si>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</si>
  <si>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</si>
  <si>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</si>
  <si>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</si>
  <si>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</si>
  <si>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</si>
  <si>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</si>
  <si>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</si>
  <si>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</si>
  <si>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</si>
  <si>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</si>
  <si>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</si>
  <si>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</si>
  <si>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</si>
  <si>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</si>
  <si>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</si>
  <si>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</si>
  <si>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</si>
  <si>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</si>
  <si>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</si>
  <si>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</si>
  <si>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</si>
  <si>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</si>
  <si>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</si>
  <si>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</si>
  <si>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</si>
  <si>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</si>
  <si>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</si>
  <si>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</si>
  <si>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</si>
  <si>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</si>
  <si>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</si>
  <si>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</si>
  <si>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</si>
  <si>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</si>
  <si>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</si>
  <si>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</si>
  <si>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</si>
  <si>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</si>
  <si>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</si>
  <si>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</si>
  <si>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</si>
  <si>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</si>
  <si>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</si>
  <si>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</si>
  <si>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</si>
  <si>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</si>
  <si>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</si>
  <si>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</si>
  <si>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</si>
  <si>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</si>
  <si>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</si>
  <si>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</si>
  <si>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</si>
  <si>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</si>
  <si>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</si>
  <si>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</si>
  <si>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</si>
  <si>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</si>
  <si>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</si>
  <si>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</si>
  <si>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</si>
  <si>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</si>
  <si>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</si>
  <si>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</si>
  <si>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</si>
  <si>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</si>
  <si>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</si>
  <si>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</si>
  <si>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</si>
  <si>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</si>
  <si>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</si>
  <si>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</si>
  <si>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</si>
  <si>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</si>
  <si>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</si>
  <si>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</si>
  <si>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</si>
  <si>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</si>
  <si>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</si>
  <si>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</si>
  <si>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</si>
  <si>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</si>
  <si>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</si>
  <si>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</si>
  <si>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</si>
  <si>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</si>
  <si>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</si>
  <si>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</si>
  <si>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</si>
  <si>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</si>
  <si>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</si>
  <si>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</si>
  <si>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</si>
  <si>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</si>
  <si>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</si>
  <si>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</si>
  <si>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</si>
  <si>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</si>
  <si>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</si>
  <si>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</si>
  <si>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</si>
  <si>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</si>
  <si>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</si>
  <si>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</si>
  <si>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</si>
  <si>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</si>
  <si>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</si>
  <si>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</si>
  <si>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</si>
  <si>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</si>
  <si>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</si>
  <si>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</si>
  <si>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</si>
  <si>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</si>
  <si>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</si>
  <si>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</si>
  <si>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</si>
  <si>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</si>
  <si>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</si>
  <si>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</si>
  <si>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</si>
  <si>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</si>
  <si>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</si>
  <si>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</si>
  <si>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</si>
  <si>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</si>
  <si>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</si>
  <si>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</si>
  <si>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</si>
  <si>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</si>
  <si>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</si>
  <si>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</si>
  <si>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</si>
  <si>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</si>
  <si>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</si>
  <si>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</si>
  <si>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</si>
  <si>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</si>
  <si>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</si>
  <si>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</si>
  <si>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</si>
  <si>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</si>
  <si>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</si>
  <si>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</si>
  <si>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</si>
  <si>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</si>
  <si>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</si>
  <si>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</si>
  <si>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</si>
  <si>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</si>
  <si>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</si>
  <si>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</si>
  <si>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</si>
  <si>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</si>
  <si>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</si>
  <si>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</si>
  <si>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</si>
  <si>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</si>
  <si>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</si>
  <si>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</si>
  <si>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</si>
  <si>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</si>
  <si>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</si>
  <si>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</si>
  <si>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</si>
  <si>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</si>
  <si>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</si>
  <si>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</si>
  <si>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</si>
  <si>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</si>
  <si>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</si>
  <si>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</si>
  <si>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</si>
  <si>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</si>
  <si>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</si>
  <si>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</si>
  <si>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</si>
  <si>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</si>
  <si>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</si>
  <si>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</si>
  <si>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</si>
  <si>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</si>
  <si>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</si>
  <si>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</si>
  <si>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</si>
  <si>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</si>
  <si>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</si>
  <si>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</si>
  <si>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</si>
  <si>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</si>
  <si>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</si>
  <si>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</si>
  <si>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</si>
  <si>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</si>
  <si>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</si>
  <si>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</si>
  <si>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</si>
  <si>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</si>
  <si>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</si>
  <si>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</si>
  <si>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</si>
  <si>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</si>
  <si>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</si>
  <si>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</si>
  <si>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</si>
  <si>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</si>
  <si>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</si>
  <si>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</si>
  <si>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</si>
  <si>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</si>
  <si>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</si>
  <si>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</si>
  <si>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</si>
  <si>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</si>
  <si>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</si>
  <si>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</si>
  <si>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</si>
  <si>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</si>
  <si>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</si>
  <si>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</si>
  <si>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</si>
  <si>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</si>
  <si>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</si>
  <si>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</si>
  <si>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</si>
  <si>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</si>
  <si>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</si>
  <si>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</si>
  <si>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</si>
  <si>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</si>
  <si>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</si>
  <si>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</si>
  <si>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</si>
  <si>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</si>
  <si>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</si>
  <si>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</si>
  <si>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</si>
  <si>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</si>
  <si>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</si>
  <si>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</si>
  <si>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</si>
  <si>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</si>
  <si>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</si>
  <si>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</si>
  <si>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</si>
  <si>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</si>
  <si>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</si>
  <si>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</si>
  <si>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</si>
  <si>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</si>
  <si>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</si>
  <si>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</si>
  <si>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</si>
  <si>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</si>
  <si>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</si>
  <si>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</si>
  <si>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</si>
  <si>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</si>
  <si>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</si>
  <si>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</si>
  <si>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</si>
  <si>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</si>
  <si>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</si>
  <si>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</si>
  <si>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</si>
  <si>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</si>
  <si>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</si>
  <si>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</si>
  <si>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</si>
  <si>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</si>
  <si>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</si>
  <si>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</si>
  <si>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</si>
  <si>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</si>
  <si>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</si>
  <si>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</si>
  <si>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</si>
  <si>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</si>
  <si>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</si>
  <si>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</si>
  <si>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</si>
  <si>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</si>
  <si>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</si>
  <si>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</si>
  <si>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</si>
  <si>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</si>
  <si>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</si>
  <si>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</si>
  <si>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</si>
  <si>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</si>
  <si>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</si>
  <si>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</si>
  <si>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</si>
  <si>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</si>
  <si>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</si>
  <si>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</si>
  <si>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</si>
  <si>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</si>
  <si>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</si>
  <si>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</si>
  <si>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</si>
  <si>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</si>
  <si>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</si>
  <si>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</si>
  <si>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</si>
  <si>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</si>
  <si>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</si>
  <si>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</si>
  <si>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</si>
  <si>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</si>
  <si>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</si>
  <si>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</si>
  <si>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</si>
  <si>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</si>
  <si>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</si>
  <si>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</si>
  <si>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</si>
  <si>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</si>
  <si>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</si>
  <si>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</si>
  <si>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</si>
  <si>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</si>
  <si>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</si>
  <si>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</si>
  <si>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</si>
  <si>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</si>
  <si>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</si>
  <si>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</si>
  <si>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</si>
  <si>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</si>
  <si>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</si>
  <si>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</si>
  <si>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</si>
  <si>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</si>
  <si>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</si>
  <si>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</si>
  <si>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</si>
  <si>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</si>
  <si>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</si>
  <si>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</si>
  <si>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</si>
  <si>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</si>
  <si>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</si>
  <si>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</si>
  <si>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</si>
  <si>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</si>
  <si>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</si>
  <si>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</si>
  <si>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</si>
  <si>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</si>
  <si>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</si>
  <si>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</si>
  <si>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</si>
  <si>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</si>
  <si>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</si>
  <si>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</si>
  <si>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</si>
  <si>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</si>
  <si>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</si>
  <si>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</si>
  <si>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</si>
  <si>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</si>
  <si>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</si>
  <si>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</si>
  <si>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</si>
  <si>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</si>
  <si>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</si>
  <si>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</si>
  <si>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</si>
  <si>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</si>
  <si>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</si>
  <si>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</si>
  <si>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</si>
  <si>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</si>
  <si>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</si>
  <si>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</si>
  <si>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</si>
  <si>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</si>
  <si>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</si>
  <si>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</si>
  <si>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</si>
  <si>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</si>
  <si>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</si>
  <si>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</si>
  <si>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</si>
  <si>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</si>
  <si>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</si>
  <si>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</si>
  <si>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</si>
  <si>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</si>
  <si>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</si>
  <si>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</si>
  <si>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</si>
  <si>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</si>
  <si>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</si>
  <si>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</si>
  <si>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</si>
  <si>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</si>
  <si>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</si>
  <si>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</si>
  <si>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</si>
  <si>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</si>
  <si>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</si>
  <si>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</si>
  <si>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</si>
  <si>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</si>
  <si>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</si>
  <si>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</si>
  <si>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</si>
  <si>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</si>
  <si>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</si>
  <si>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</si>
  <si>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</si>
  <si>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</si>
  <si>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</si>
  <si>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</si>
  <si>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</si>
  <si>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</si>
  <si>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</si>
  <si>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</si>
  <si>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</si>
  <si>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</si>
  <si>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</si>
  <si>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</si>
  <si>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</si>
  <si>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</si>
  <si>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</si>
  <si>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</si>
  <si>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</si>
  <si>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</si>
  <si>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</si>
  <si>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</si>
  <si>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</si>
  <si>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</si>
  <si>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</si>
  <si>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</si>
  <si>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</si>
  <si>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</si>
  <si>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</si>
  <si>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</si>
  <si>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</si>
  <si>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</si>
  <si>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</si>
  <si>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</si>
  <si>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</si>
  <si>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</si>
  <si>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</si>
  <si>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</si>
  <si>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</si>
  <si>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</si>
  <si>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</si>
  <si>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</si>
  <si>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</si>
  <si>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</si>
  <si>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</si>
  <si>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</si>
  <si>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</si>
  <si>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</si>
  <si>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</si>
  <si>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</si>
  <si>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</si>
  <si>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</si>
  <si>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</si>
  <si>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</si>
  <si>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</si>
  <si>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</si>
  <si>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</si>
  <si>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</si>
  <si>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</si>
  <si>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</si>
  <si>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</si>
  <si>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</si>
  <si>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</si>
  <si>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</si>
  <si>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</si>
  <si>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</si>
  <si>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</si>
  <si>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</si>
  <si>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</si>
  <si>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</si>
  <si>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</si>
  <si>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</si>
  <si>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</si>
  <si>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</si>
  <si>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</si>
  <si>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</si>
  <si>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</si>
  <si>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</si>
  <si>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</si>
  <si>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</si>
  <si>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</si>
  <si>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</si>
  <si>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</si>
  <si>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</si>
  <si>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</si>
  <si>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</si>
  <si>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</si>
  <si>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</si>
  <si>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</si>
  <si>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</si>
  <si>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</si>
  <si>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</si>
  <si>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</si>
  <si>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</si>
  <si>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</si>
  <si>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</si>
  <si>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</si>
  <si>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</si>
  <si>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</si>
  <si>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</si>
  <si>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</si>
  <si>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</si>
  <si>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</si>
  <si>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</si>
  <si>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</si>
  <si>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</si>
  <si>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</si>
  <si>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</si>
  <si>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</si>
  <si>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</si>
  <si>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</si>
  <si>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</si>
  <si>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</si>
  <si>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</si>
  <si>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</si>
  <si>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</si>
  <si>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</si>
  <si>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</si>
  <si>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</si>
  <si>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</si>
  <si>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</si>
  <si>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</si>
  <si>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</si>
  <si>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</si>
  <si>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</si>
  <si>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</si>
  <si>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</si>
  <si>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</si>
  <si>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</si>
  <si>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</si>
  <si>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</si>
  <si>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</si>
  <si>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</si>
  <si>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</si>
  <si>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</si>
  <si>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</si>
  <si>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</si>
  <si>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</si>
  <si>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</si>
  <si>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</si>
  <si>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</si>
  <si>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</si>
  <si>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</si>
  <si>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</si>
  <si>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</si>
  <si>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</si>
  <si>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</si>
  <si>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</si>
  <si>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</si>
  <si>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</si>
  <si>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</si>
  <si>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</si>
  <si>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</si>
  <si>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</si>
  <si>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</si>
  <si>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</si>
  <si>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</si>
  <si>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</si>
  <si>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</si>
  <si>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</si>
  <si>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</si>
  <si>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</si>
  <si>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</si>
  <si>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</si>
  <si>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</si>
  <si>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</si>
  <si>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</si>
  <si>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</si>
  <si>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</si>
  <si>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</si>
  <si>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</si>
  <si>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</si>
  <si>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</si>
  <si>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</si>
  <si>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</si>
  <si>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</si>
  <si>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</si>
  <si>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</si>
  <si>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</si>
  <si>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</si>
  <si>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</si>
  <si>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</si>
  <si>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</si>
  <si>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</si>
  <si>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</si>
  <si>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</si>
  <si>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</si>
  <si>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</si>
  <si>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</si>
  <si>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</si>
  <si>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</si>
  <si>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</si>
  <si>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</si>
  <si>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</si>
  <si>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</si>
  <si>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</si>
  <si>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</si>
  <si>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</si>
  <si>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</si>
  <si>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</si>
  <si>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</si>
  <si>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</si>
  <si>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</si>
  <si>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</si>
  <si>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</si>
  <si>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</si>
  <si>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</si>
  <si>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</si>
  <si>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</si>
  <si>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</si>
  <si>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</si>
  <si>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</si>
  <si>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</si>
  <si>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</si>
  <si>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</si>
  <si>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</si>
  <si>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</si>
  <si>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</si>
  <si>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</si>
  <si>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</si>
  <si>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</si>
  <si>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</si>
  <si>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</si>
  <si>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</si>
  <si>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</si>
  <si>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</si>
  <si>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</si>
  <si>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</si>
  <si>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</si>
  <si>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</si>
  <si>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</si>
  <si>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</si>
  <si>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</si>
  <si>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</si>
  <si>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</si>
  <si>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</si>
  <si>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</si>
  <si>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</si>
  <si>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</si>
  <si>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</si>
  <si>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</si>
  <si>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</si>
  <si>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</si>
  <si>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</si>
  <si>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</si>
  <si>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</si>
  <si>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</si>
  <si>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</si>
  <si>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</si>
  <si>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</si>
  <si>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</si>
  <si>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</si>
  <si>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</si>
  <si>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</si>
  <si>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</si>
  <si>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</si>
  <si>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</si>
  <si>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</si>
  <si>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</si>
  <si>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</si>
  <si>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</si>
  <si>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</si>
  <si>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</si>
  <si>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</si>
  <si>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</si>
  <si>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</si>
  <si>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</si>
  <si>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</si>
  <si>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</si>
  <si>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</si>
  <si>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</si>
  <si>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</si>
  <si>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</si>
  <si>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</si>
  <si>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</si>
  <si>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</si>
  <si>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</si>
  <si>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</si>
  <si>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</si>
  <si>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</si>
  <si>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</si>
  <si>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</si>
  <si>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</si>
  <si>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</si>
  <si>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</si>
  <si>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</si>
  <si>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</si>
  <si>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</si>
  <si>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</si>
  <si>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</si>
  <si>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</si>
  <si>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</si>
  <si>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</si>
  <si>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</si>
  <si>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</si>
  <si>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</si>
  <si>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</si>
  <si>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</si>
  <si>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</si>
  <si>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</si>
  <si>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</si>
  <si>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</si>
  <si>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</si>
  <si>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</si>
  <si>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</si>
  <si>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</si>
  <si>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</si>
  <si>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</si>
  <si>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</si>
  <si>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</si>
  <si>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</si>
  <si>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</si>
  <si>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</si>
  <si>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</si>
  <si>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</si>
  <si>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</si>
  <si>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</si>
  <si>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</si>
  <si>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</si>
  <si>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</si>
  <si>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</si>
  <si>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</si>
  <si>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</si>
  <si>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</si>
  <si>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</si>
  <si>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</si>
  <si>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</si>
  <si>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</si>
  <si>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</si>
  <si>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</si>
  <si>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</si>
  <si>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</si>
  <si>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</si>
  <si>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</si>
  <si>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</si>
  <si>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</si>
  <si>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</si>
  <si>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</si>
  <si>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</si>
  <si>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</si>
  <si>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</si>
  <si>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</si>
  <si>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</si>
  <si>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</si>
  <si>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</si>
  <si>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</si>
  <si>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</si>
  <si>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</si>
  <si>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</si>
  <si>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</si>
  <si>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</si>
  <si>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</si>
  <si>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</si>
  <si>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</si>
  <si>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</si>
  <si>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</si>
  <si>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</si>
  <si>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</si>
  <si>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</si>
  <si>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</si>
  <si>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</si>
  <si>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</si>
  <si>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</si>
  <si>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</si>
  <si>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</si>
  <si>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</si>
  <si>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</si>
  <si>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</si>
  <si>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</si>
  <si>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</si>
  <si>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</si>
  <si>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</si>
  <si>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</si>
  <si>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</si>
  <si>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</si>
  <si>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</si>
  <si>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</si>
  <si>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</si>
  <si>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</si>
  <si>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</si>
  <si>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</si>
  <si>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</si>
  <si>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</si>
  <si>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</si>
  <si>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</si>
  <si>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</si>
  <si>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</si>
  <si>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</si>
  <si>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</si>
  <si>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</si>
  <si>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</si>
  <si>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</si>
  <si>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</si>
  <si>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</si>
  <si>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</si>
  <si>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</si>
  <si>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</si>
  <si>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</si>
  <si>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</si>
  <si>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</si>
  <si>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</si>
  <si>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</si>
  <si>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</si>
  <si>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</si>
  <si>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</si>
  <si>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</si>
  <si>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</si>
  <si>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</si>
  <si>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</si>
  <si>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</si>
  <si>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</si>
  <si>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</si>
  <si>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</si>
  <si>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</si>
  <si>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</si>
  <si>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</si>
  <si>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</si>
  <si>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</si>
  <si>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</si>
  <si>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</si>
  <si>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</si>
  <si>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</si>
  <si>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</si>
  <si>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</si>
  <si>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</si>
  <si>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</si>
  <si>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</si>
  <si>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</si>
  <si>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</si>
  <si>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</si>
  <si>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</si>
  <si>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</si>
  <si>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</si>
  <si>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</si>
  <si>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</si>
  <si>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</si>
  <si>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</si>
  <si>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</si>
  <si>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</si>
  <si>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</si>
  <si>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</si>
  <si>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</si>
  <si>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</si>
  <si>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</si>
  <si>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</si>
  <si>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</si>
  <si>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</si>
  <si>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</si>
  <si>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</si>
  <si>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</si>
  <si>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</si>
  <si>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</si>
  <si>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</si>
  <si>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</si>
  <si>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</si>
  <si>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</si>
  <si>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</si>
  <si>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</si>
  <si>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</si>
  <si>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</si>
  <si>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</si>
  <si>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</si>
  <si>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</si>
  <si>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</si>
  <si>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</si>
  <si>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</si>
  <si>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</si>
  <si>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</si>
  <si>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</si>
  <si>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</si>
  <si>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</si>
  <si>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</si>
  <si>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</si>
  <si>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</si>
  <si>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</si>
  <si>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</si>
  <si>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</si>
  <si>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</si>
  <si>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</si>
  <si>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</si>
  <si>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</si>
  <si>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</si>
  <si>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</si>
  <si>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</si>
  <si>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</si>
  <si>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</si>
  <si>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</si>
  <si>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</si>
  <si>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</si>
  <si>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</si>
  <si>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</si>
  <si>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</si>
  <si>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</si>
  <si>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</si>
  <si>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</si>
  <si>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</si>
  <si>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</si>
  <si>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</si>
  <si>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</si>
  <si>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</si>
  <si>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</si>
  <si>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</si>
  <si>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</si>
  <si>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</si>
  <si>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</si>
  <si>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</si>
  <si>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</si>
  <si>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</si>
  <si>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</si>
  <si>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</si>
  <si>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</si>
  <si>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</si>
  <si>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</si>
  <si>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</si>
  <si>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</si>
  <si>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</si>
  <si>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</si>
  <si>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</si>
  <si>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</si>
  <si>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</si>
  <si>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</si>
  <si>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</si>
  <si>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</si>
  <si>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</si>
  <si>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</si>
  <si>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</si>
  <si>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</si>
  <si>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</si>
  <si>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</si>
  <si>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</si>
  <si>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</si>
  <si>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</si>
  <si>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</si>
  <si>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</si>
  <si>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</si>
  <si>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</si>
  <si>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</si>
  <si>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</si>
  <si>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</si>
  <si>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</si>
  <si>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</si>
  <si>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</si>
  <si>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</si>
  <si>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</si>
  <si>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</si>
  <si>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</si>
  <si>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</si>
  <si>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</si>
  <si>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</si>
  <si>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</si>
  <si>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</si>
  <si>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</si>
  <si>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</si>
  <si>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</si>
  <si>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</si>
  <si>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</si>
  <si>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</si>
  <si>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</si>
  <si>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</si>
  <si>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</si>
  <si>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</si>
  <si>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</si>
  <si>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</si>
  <si>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</si>
  <si>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</si>
  <si>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</si>
  <si>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</si>
  <si>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</si>
  <si>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</si>
  <si>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</si>
  <si>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</si>
  <si>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</si>
  <si>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</si>
  <si>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</si>
  <si>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</si>
  <si>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</si>
  <si>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</si>
  <si>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</si>
  <si>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</si>
  <si>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</si>
  <si>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</si>
  <si>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</si>
  <si>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</si>
  <si>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</si>
  <si>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</si>
  <si>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</si>
  <si>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</si>
  <si>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</si>
  <si>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</si>
  <si>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</si>
  <si>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</si>
  <si>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</si>
  <si>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</si>
  <si>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</si>
  <si>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</si>
  <si>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</si>
  <si>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</si>
  <si>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</si>
  <si>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</si>
  <si>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</si>
  <si>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</si>
  <si>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</si>
  <si>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</si>
  <si>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</si>
  <si>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</si>
  <si>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</si>
  <si>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</si>
  <si>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</si>
  <si>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</si>
  <si>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</si>
  <si>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</si>
  <si>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</si>
  <si>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</si>
  <si>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</si>
  <si>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</si>
  <si>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</si>
  <si>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</si>
  <si>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</si>
  <si>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</si>
  <si>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</si>
  <si>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</si>
  <si>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</si>
  <si>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</si>
  <si>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</si>
  <si>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</si>
  <si>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</si>
  <si>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</si>
  <si>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</si>
  <si>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</si>
  <si>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</si>
  <si>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</si>
  <si>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</si>
  <si>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</si>
  <si>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</si>
  <si>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</si>
  <si>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</si>
  <si>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</si>
  <si>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</si>
  <si>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</si>
  <si>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</si>
  <si>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</si>
  <si>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</si>
  <si>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</si>
  <si>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</si>
  <si>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</si>
  <si>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</si>
  <si>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</si>
  <si>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</si>
  <si>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</si>
  <si>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</si>
  <si>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</si>
  <si>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</si>
  <si>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</si>
  <si>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</si>
  <si>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</si>
  <si>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</si>
  <si>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</si>
  <si>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</si>
  <si>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</si>
  <si>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</si>
  <si>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</si>
  <si>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</si>
  <si>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</si>
  <si>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</si>
  <si>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</si>
  <si>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</si>
  <si>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</si>
  <si>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</si>
  <si>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</si>
  <si>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</si>
  <si>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</si>
  <si>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</si>
  <si>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</si>
  <si>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</si>
  <si>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</si>
  <si>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</si>
  <si>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</si>
  <si>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</si>
  <si>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</si>
  <si>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</si>
  <si>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</si>
  <si>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</si>
  <si>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</si>
  <si>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</si>
  <si>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</si>
  <si>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</si>
  <si>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</si>
  <si>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</si>
  <si>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</si>
  <si>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</si>
  <si>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</si>
  <si>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</si>
  <si>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</si>
  <si>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</si>
  <si>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</si>
  <si>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</si>
  <si>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</si>
  <si>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</si>
  <si>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</si>
  <si>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</si>
  <si>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</si>
  <si>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</si>
  <si>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</si>
  <si>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</si>
  <si>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</si>
  <si>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</si>
  <si>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</si>
  <si>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</si>
  <si>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</si>
  <si>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</si>
  <si>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</si>
  <si>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</si>
  <si>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</si>
  <si>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</si>
  <si>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</si>
  <si>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</si>
  <si>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</si>
  <si>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</si>
  <si>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</si>
  <si>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</si>
  <si>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</si>
  <si>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</si>
  <si>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</si>
  <si>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</si>
  <si>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</si>
  <si>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</si>
  <si>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</si>
  <si>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</si>
  <si>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</si>
  <si>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</si>
  <si>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</si>
  <si>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</si>
  <si>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</si>
  <si>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</si>
  <si>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</si>
  <si>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</si>
  <si>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</si>
  <si>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</si>
  <si>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</si>
  <si>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</si>
  <si>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</si>
  <si>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</si>
  <si>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</si>
  <si>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</si>
  <si>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</si>
  <si>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</si>
  <si>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</si>
  <si>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</si>
  <si>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</si>
  <si>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</si>
  <si>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</si>
  <si>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</si>
  <si>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</si>
  <si>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</si>
  <si>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</si>
  <si>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</si>
  <si>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</si>
  <si>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</si>
  <si>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</si>
  <si>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</si>
  <si>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</si>
  <si>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</si>
  <si>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</si>
  <si>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</si>
  <si>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</si>
  <si>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</si>
  <si>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</si>
  <si>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</si>
  <si>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</si>
  <si>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</si>
  <si>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</si>
  <si>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</si>
  <si>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</si>
  <si>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</si>
  <si>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</si>
  <si>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</si>
  <si>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</si>
  <si>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</si>
  <si>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</si>
  <si>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</si>
  <si>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</si>
  <si>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</si>
  <si>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</si>
  <si>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</si>
  <si>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</si>
  <si>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</si>
  <si>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</si>
  <si>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</si>
  <si>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</si>
  <si>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</si>
  <si>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</si>
  <si>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</si>
  <si>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</si>
  <si>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</si>
  <si>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</si>
  <si>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</si>
  <si>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</si>
  <si>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</si>
  <si>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</si>
  <si>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</si>
  <si>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</si>
  <si>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</si>
  <si>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</si>
  <si>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</si>
  <si>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</si>
  <si>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</si>
  <si>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</si>
  <si>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</si>
  <si>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</si>
  <si>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</si>
  <si>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</si>
  <si>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</si>
  <si>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</si>
  <si>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</si>
  <si>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</si>
  <si>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</si>
  <si>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</si>
  <si>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</si>
  <si>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</si>
  <si>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</si>
  <si>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</si>
  <si>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</si>
  <si>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</si>
  <si>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</si>
  <si>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</si>
  <si>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</si>
  <si>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</si>
  <si>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</si>
  <si>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</si>
  <si>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</si>
  <si>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</si>
  <si>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</si>
  <si>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</si>
  <si>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</si>
  <si>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</si>
  <si>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</si>
  <si>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</si>
  <si>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</si>
  <si>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</si>
  <si>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</si>
  <si>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</si>
  <si>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</si>
  <si>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</si>
  <si>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</si>
  <si>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</si>
  <si>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</si>
  <si>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</si>
  <si>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</si>
  <si>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</si>
  <si>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</si>
  <si>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</si>
  <si>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</si>
  <si>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</si>
  <si>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</si>
  <si>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</si>
  <si>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</si>
  <si>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</si>
  <si>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</si>
  <si>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</si>
  <si>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</si>
  <si>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</si>
  <si>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</si>
  <si>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</si>
  <si>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</si>
  <si>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</si>
  <si>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</si>
  <si>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</si>
  <si>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</si>
  <si>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</si>
  <si>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</si>
  <si>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</si>
  <si>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</si>
  <si>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</si>
  <si>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</si>
  <si>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</si>
  <si>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</si>
  <si>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</si>
  <si>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</si>
  <si>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</si>
  <si>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</si>
  <si>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</si>
  <si>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</si>
  <si>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</si>
  <si>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</si>
  <si>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</si>
  <si>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</si>
  <si>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</si>
  <si>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</si>
  <si>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</si>
  <si>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</si>
  <si>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</si>
  <si>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</si>
  <si>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</si>
  <si>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</si>
  <si>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</si>
  <si>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</si>
  <si>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</si>
  <si>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</si>
  <si>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</si>
  <si>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</si>
  <si>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</si>
  <si>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</si>
  <si>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</si>
  <si>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</si>
  <si>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</si>
  <si>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</si>
  <si>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</si>
  <si>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</si>
  <si>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</si>
  <si>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</si>
  <si>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</si>
  <si>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</si>
  <si>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</si>
  <si>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</si>
  <si>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</si>
  <si>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</si>
  <si>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</si>
  <si>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</si>
  <si>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</si>
  <si>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</si>
  <si>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</si>
  <si>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</si>
  <si>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</si>
  <si>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</si>
  <si>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</si>
  <si>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</si>
  <si>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</si>
  <si>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</si>
  <si>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</si>
  <si>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</si>
  <si>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</si>
  <si>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</si>
  <si>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</si>
  <si>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</si>
  <si>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</si>
  <si>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</si>
  <si>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</si>
  <si>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</si>
  <si>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</si>
  <si>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</si>
  <si>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</si>
  <si>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</si>
  <si>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</si>
  <si>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</si>
  <si>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</si>
  <si>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</si>
  <si>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</si>
  <si>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</si>
  <si>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</si>
  <si>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</si>
  <si>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</si>
  <si>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</si>
  <si>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</si>
  <si>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</si>
  <si>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</si>
  <si>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</si>
  <si>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</si>
  <si>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</si>
  <si>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</si>
  <si>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</si>
  <si>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</si>
  <si>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</si>
  <si>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</si>
  <si>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</si>
  <si>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</si>
  <si>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</si>
  <si>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</si>
  <si>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</si>
  <si>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</si>
  <si>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</si>
  <si>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</si>
  <si>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</si>
  <si>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</si>
  <si>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</si>
  <si>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</si>
  <si>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</si>
  <si>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</si>
  <si>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</si>
  <si>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</si>
  <si>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</si>
  <si>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</si>
  <si>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</si>
  <si>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</si>
  <si>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</si>
  <si>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</si>
  <si>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</si>
  <si>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</si>
  <si>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</si>
  <si>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</si>
  <si>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</si>
  <si>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</si>
  <si>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</si>
  <si>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</si>
  <si>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</si>
  <si>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</si>
  <si>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</si>
  <si>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</si>
  <si>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</si>
  <si>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</si>
  <si>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</si>
  <si>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</si>
  <si>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</si>
  <si>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</si>
  <si>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</si>
  <si>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</si>
  <si>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</si>
  <si>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</si>
  <si>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</si>
  <si>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</si>
  <si>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</si>
  <si>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</si>
  <si>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</si>
  <si>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</si>
  <si>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</si>
  <si>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</si>
  <si>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</si>
  <si>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</si>
  <si>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</si>
  <si>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</si>
  <si>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</si>
  <si>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</si>
  <si>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</si>
  <si>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</si>
  <si>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</si>
  <si>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</si>
  <si>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</si>
  <si>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</si>
  <si>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</si>
  <si>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</si>
  <si>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</si>
  <si>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</si>
  <si>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</si>
  <si>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</si>
  <si>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</si>
  <si>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</si>
  <si>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</si>
  <si>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</si>
  <si>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</si>
  <si>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</si>
  <si>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</si>
  <si>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</si>
  <si>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</si>
  <si>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</si>
  <si>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</si>
  <si>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</si>
  <si>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</si>
  <si>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</si>
  <si>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</si>
  <si>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</si>
  <si>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</si>
  <si>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</si>
  <si>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</si>
  <si>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</si>
  <si>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</si>
  <si>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</si>
  <si>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</si>
  <si>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</si>
  <si>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</si>
  <si>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</si>
  <si>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</si>
  <si>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</si>
  <si>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</si>
  <si>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</si>
  <si>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</si>
  <si>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</si>
  <si>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</si>
  <si>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</si>
  <si>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</si>
  <si>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</si>
  <si>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</si>
  <si>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</si>
  <si>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</si>
  <si>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</si>
  <si>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</si>
  <si>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</si>
  <si>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</si>
  <si>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</si>
  <si>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</si>
  <si>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</si>
  <si>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</si>
  <si>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</si>
  <si>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</si>
  <si>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</si>
  <si>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</si>
  <si>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</si>
  <si>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</si>
  <si>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</si>
  <si>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</si>
  <si>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</si>
  <si>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</si>
  <si>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</si>
  <si>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</si>
  <si>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</si>
  <si>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</si>
  <si>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</si>
  <si>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</si>
  <si>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</si>
  <si>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</si>
  <si>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</si>
  <si>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</si>
  <si>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</si>
  <si>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</si>
  <si>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</si>
  <si>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</si>
  <si>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</si>
  <si>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</si>
  <si>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</si>
  <si>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</si>
  <si>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</si>
  <si>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</si>
  <si>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</si>
  <si>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</si>
  <si>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</si>
  <si>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</si>
  <si>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</si>
  <si>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</si>
  <si>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</si>
  <si>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</si>
  <si>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</si>
  <si>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</si>
  <si>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</si>
  <si>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</si>
  <si>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</si>
  <si>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</si>
  <si>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</si>
  <si>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</si>
  <si>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</si>
  <si>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</si>
  <si>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</si>
  <si>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</si>
  <si>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</si>
  <si>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</si>
  <si>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</si>
  <si>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</si>
  <si>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</si>
  <si>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</si>
  <si>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</si>
  <si>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</si>
  <si>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</si>
  <si>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</si>
  <si>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</si>
  <si>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</si>
  <si>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</si>
  <si>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</si>
  <si>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</si>
  <si>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</si>
  <si>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</si>
  <si>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</si>
  <si>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</si>
  <si>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</si>
  <si>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</si>
  <si>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</si>
  <si>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</si>
  <si>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</si>
  <si>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</si>
  <si>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</si>
  <si>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</si>
  <si>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</si>
  <si>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</si>
  <si>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</si>
  <si>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</si>
  <si>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</si>
  <si>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</si>
  <si>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</si>
  <si>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</si>
  <si>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</si>
  <si>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</si>
  <si>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</si>
  <si>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</si>
  <si>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</si>
  <si>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</si>
  <si>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</si>
  <si>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</si>
  <si>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</si>
  <si>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</si>
  <si>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</si>
  <si>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</si>
  <si>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</si>
  <si>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</si>
  <si>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</si>
  <si>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</si>
  <si>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</si>
  <si>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</si>
  <si>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</si>
  <si>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</si>
  <si>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</si>
  <si>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</si>
  <si>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</si>
  <si>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</si>
  <si>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</si>
  <si>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</si>
  <si>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</si>
  <si>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</si>
  <si>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</si>
  <si>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</si>
  <si>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</si>
  <si>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</si>
  <si>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</si>
  <si>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</si>
  <si>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</si>
  <si>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</si>
  <si>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</si>
  <si>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</si>
  <si>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</si>
  <si>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</si>
  <si>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</si>
  <si>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</si>
  <si>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</si>
  <si>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</si>
  <si>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</si>
  <si>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</si>
  <si>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</si>
  <si>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</si>
  <si>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</si>
  <si>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</si>
  <si>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</si>
  <si>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</si>
  <si>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</si>
  <si>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</si>
  <si>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</si>
  <si>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</si>
  <si>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</si>
  <si>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</si>
  <si>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</si>
  <si>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</si>
  <si>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</si>
  <si>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</si>
  <si>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</si>
  <si>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</si>
  <si>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</si>
  <si>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</si>
  <si>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</si>
  <si>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</si>
  <si>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</si>
  <si>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</si>
  <si>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</si>
  <si>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</si>
  <si>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</si>
  <si>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</si>
  <si>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</si>
  <si>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</si>
  <si>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</si>
  <si>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</si>
  <si>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</si>
  <si>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</si>
  <si>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</si>
  <si>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</si>
  <si>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</si>
  <si>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</si>
  <si>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</si>
  <si>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</si>
  <si>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</si>
  <si>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</si>
  <si>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</si>
  <si>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</si>
  <si>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</si>
  <si>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</si>
  <si>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</si>
  <si>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</si>
  <si>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</si>
  <si>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</si>
  <si>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</si>
  <si>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</si>
  <si>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</si>
  <si>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</si>
  <si>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</si>
  <si>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</si>
  <si>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</si>
  <si>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</si>
  <si>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</si>
  <si>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</si>
  <si>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</si>
  <si>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</si>
  <si>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</si>
  <si>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</si>
  <si>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</si>
  <si>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</si>
  <si>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</si>
  <si>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</si>
  <si>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</si>
  <si>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</si>
  <si>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</si>
  <si>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</si>
  <si>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</si>
  <si>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</si>
  <si>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</si>
  <si>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</si>
  <si>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</si>
  <si>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</si>
  <si>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</si>
  <si>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</si>
  <si>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</si>
  <si>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</si>
  <si>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</si>
  <si>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</si>
  <si>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</si>
  <si>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</si>
  <si>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</si>
  <si>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</si>
  <si>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</si>
  <si>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</si>
  <si>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</si>
  <si>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</si>
  <si>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</si>
  <si>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</si>
  <si>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</si>
  <si>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</si>
  <si>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</si>
  <si>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</si>
  <si>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</si>
  <si>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</si>
  <si>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</si>
  <si>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</si>
  <si>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</si>
  <si>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</si>
  <si>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</si>
  <si>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</si>
  <si>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</si>
  <si>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</si>
  <si>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</si>
  <si>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</si>
  <si>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</si>
  <si>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</si>
  <si>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</si>
  <si>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</si>
  <si>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</si>
  <si>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</si>
  <si>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</si>
  <si>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</si>
  <si>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</si>
  <si>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</si>
  <si>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</si>
  <si>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</si>
  <si>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</si>
  <si>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</si>
  <si>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</si>
  <si>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</si>
  <si>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</si>
  <si>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</si>
  <si>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</si>
  <si>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</si>
  <si>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</si>
  <si>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</si>
  <si>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</si>
  <si>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</si>
  <si>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</si>
  <si>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</si>
  <si>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</si>
  <si>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</si>
  <si>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</si>
  <si>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</si>
  <si>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</si>
  <si>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</si>
  <si>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</si>
  <si>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</si>
  <si>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</si>
  <si>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</si>
  <si>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</si>
  <si>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</si>
  <si>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</si>
  <si>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</si>
  <si>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</si>
  <si>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</si>
  <si>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</si>
  <si>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</si>
  <si>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</si>
  <si>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</si>
  <si>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</si>
  <si>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</si>
  <si>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</si>
  <si>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</si>
  <si>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</si>
  <si>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</si>
  <si>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</si>
  <si>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</si>
  <si>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</si>
  <si>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</si>
  <si>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</si>
  <si>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</si>
  <si>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</si>
  <si>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</si>
  <si>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</si>
  <si>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</si>
  <si>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</si>
  <si>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</si>
  <si>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</si>
  <si>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</si>
  <si>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</si>
  <si>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</si>
  <si>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</si>
  <si>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</si>
  <si>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</si>
  <si>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</si>
  <si>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</si>
  <si>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</si>
  <si>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</si>
  <si>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</si>
  <si>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</si>
  <si>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</si>
  <si>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</si>
  <si>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</si>
  <si>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</si>
  <si>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</si>
  <si>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</si>
  <si>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</si>
  <si>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</si>
  <si>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</si>
  <si>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</si>
  <si>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</si>
  <si>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</si>
  <si>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</si>
  <si>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</si>
  <si>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</si>
  <si>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</si>
  <si>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</si>
  <si>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</si>
  <si>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</si>
  <si>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</si>
  <si>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</si>
  <si>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</si>
  <si>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</si>
  <si>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</si>
  <si>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</si>
  <si>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</si>
  <si>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</si>
  <si>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</si>
  <si>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</si>
  <si>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</si>
  <si>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</si>
  <si>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</si>
  <si>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</si>
  <si>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</si>
  <si>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</si>
  <si>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</si>
  <si>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</si>
  <si>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</si>
  <si>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</si>
  <si>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</si>
  <si>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</si>
  <si>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</si>
  <si>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</si>
  <si>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</si>
  <si>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</si>
  <si>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</si>
  <si>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</si>
  <si>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</si>
  <si>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</si>
  <si>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</si>
  <si>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</si>
  <si>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</si>
  <si>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</si>
  <si>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</si>
  <si>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</si>
  <si>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</si>
  <si>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</si>
  <si>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</si>
  <si>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</si>
  <si>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</si>
  <si>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</si>
  <si>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</si>
  <si>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</si>
  <si>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</si>
  <si>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</si>
  <si>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</si>
  <si>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</si>
  <si>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</si>
  <si>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</si>
  <si>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</si>
  <si>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</si>
  <si>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</si>
  <si>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</si>
  <si>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</si>
  <si>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</si>
  <si>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</si>
  <si>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</si>
  <si>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</si>
  <si>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</si>
  <si>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</si>
  <si>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</si>
  <si>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</si>
  <si>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</si>
  <si>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</si>
  <si>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</si>
  <si>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</si>
  <si>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</si>
  <si>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</si>
  <si>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</si>
  <si>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</si>
  <si>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</si>
  <si>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</si>
  <si>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</si>
  <si>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</si>
  <si>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</si>
  <si>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</si>
  <si>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</si>
  <si>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</si>
  <si>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</si>
  <si>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</si>
  <si>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</si>
  <si>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</si>
  <si>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</si>
  <si>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</si>
  <si>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</si>
  <si>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</si>
  <si>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</si>
  <si>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</si>
  <si>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</si>
  <si>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</si>
  <si>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</si>
  <si>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</si>
  <si>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</si>
  <si>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</si>
  <si>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</si>
  <si>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</si>
  <si>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</si>
  <si>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</si>
  <si>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</si>
  <si>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</si>
  <si>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</si>
  <si>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</si>
  <si>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</si>
  <si>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</si>
  <si>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</si>
  <si>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</si>
  <si>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</si>
  <si>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</si>
  <si>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</si>
  <si>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</si>
  <si>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</si>
  <si>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</si>
  <si>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</si>
  <si>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</si>
  <si>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</si>
  <si>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</si>
  <si>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</si>
  <si>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</si>
  <si>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</si>
  <si>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</si>
  <si>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</si>
  <si>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</si>
  <si>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</si>
  <si>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</si>
  <si>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</si>
  <si>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</si>
  <si>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</si>
  <si>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</si>
  <si>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</si>
  <si>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</si>
  <si>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</si>
  <si>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</si>
  <si>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</si>
  <si>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</si>
  <si>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</si>
  <si>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</si>
  <si>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</si>
  <si>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</si>
  <si>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</si>
  <si>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</si>
  <si>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</si>
  <si>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</si>
  <si>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</si>
  <si>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</si>
  <si>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</si>
  <si>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</si>
  <si>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</si>
  <si>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</si>
  <si>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</si>
  <si>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</si>
  <si>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</si>
  <si>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</si>
  <si>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</si>
  <si>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</si>
  <si>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</si>
  <si>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</si>
  <si>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</si>
  <si>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</si>
  <si>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</si>
  <si>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</si>
  <si>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</si>
  <si>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</si>
  <si>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</si>
  <si>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</si>
  <si>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</si>
  <si>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</si>
  <si>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</si>
  <si>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</si>
  <si>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</si>
  <si>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</si>
  <si>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</si>
  <si>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</si>
  <si>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</si>
  <si>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</si>
  <si>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</si>
  <si>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</si>
  <si>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</si>
  <si>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</si>
  <si>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</si>
  <si>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</si>
  <si>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</si>
  <si>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</si>
  <si>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</si>
  <si>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</si>
  <si>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</si>
  <si>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</si>
  <si>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</si>
  <si>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</si>
  <si>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</si>
  <si>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</si>
  <si>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</si>
  <si>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</si>
  <si>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</si>
  <si>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</si>
  <si>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</si>
  <si>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</si>
  <si>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</si>
  <si>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</si>
  <si>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</si>
  <si>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</si>
  <si>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</si>
  <si>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</si>
  <si>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</si>
  <si>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</si>
  <si>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</si>
  <si>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</si>
  <si>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</si>
  <si>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</si>
  <si>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</si>
  <si>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</si>
  <si>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</si>
  <si>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</si>
  <si>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</si>
  <si>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</si>
  <si>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</si>
  <si>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</si>
  <si>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</si>
  <si>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</si>
  <si>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</si>
  <si>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</si>
  <si>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</si>
  <si>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</si>
  <si>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</si>
  <si>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</si>
  <si>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</si>
  <si>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</si>
  <si>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</si>
  <si>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</si>
  <si>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</si>
  <si>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</si>
  <si>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</si>
  <si>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</si>
  <si>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</si>
  <si>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</si>
  <si>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</si>
  <si>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</si>
  <si>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</si>
  <si>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</si>
  <si>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</si>
  <si>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</si>
  <si>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</si>
  <si>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</si>
  <si>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</si>
  <si>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</si>
  <si>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</si>
  <si>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</si>
  <si>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</si>
  <si>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</si>
  <si>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</si>
  <si>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</si>
  <si>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</si>
  <si>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</si>
  <si>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</si>
  <si>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</si>
  <si>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</si>
  <si>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</si>
  <si>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</si>
  <si>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</si>
  <si>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</si>
  <si>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</si>
  <si>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</si>
  <si>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</si>
  <si>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</si>
  <si>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</si>
  <si>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</si>
  <si>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</si>
  <si>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</si>
  <si>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</si>
  <si>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</si>
  <si>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</si>
  <si>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</si>
  <si>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</si>
  <si>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</si>
  <si>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</si>
  <si>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</si>
  <si>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</si>
  <si>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</si>
  <si>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</si>
  <si>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</si>
  <si>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</si>
  <si>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</si>
  <si>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</si>
  <si>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</si>
  <si>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</si>
  <si>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</si>
  <si>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</si>
  <si>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</si>
  <si>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</si>
  <si>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</si>
  <si>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</si>
  <si>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</si>
  <si>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</si>
  <si>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</si>
  <si>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</si>
  <si>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</si>
  <si>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</si>
  <si>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</si>
  <si>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</si>
  <si>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</si>
  <si>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</si>
  <si>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</si>
  <si>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</si>
  <si>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</si>
  <si>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</si>
  <si>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</si>
  <si>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</si>
  <si>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</si>
  <si>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</si>
  <si>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</si>
  <si>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</si>
  <si>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</si>
  <si>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</si>
  <si>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</si>
  <si>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</si>
  <si>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</si>
  <si>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</si>
  <si>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</si>
  <si>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</si>
  <si>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</si>
  <si>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</si>
  <si>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</si>
  <si>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</si>
  <si>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</si>
  <si>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</si>
  <si>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</si>
  <si>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</si>
  <si>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</si>
  <si>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</si>
  <si>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</si>
  <si>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</si>
  <si>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</si>
  <si>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</si>
  <si>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</si>
  <si>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</si>
  <si>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</si>
  <si>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</si>
  <si>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</si>
  <si>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</si>
  <si>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</si>
  <si>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</si>
  <si>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</si>
  <si>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</si>
  <si>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</si>
  <si>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</si>
  <si>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</si>
  <si>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</si>
  <si>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</si>
  <si>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</si>
  <si>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</si>
  <si>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</si>
  <si>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</si>
  <si>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</si>
  <si>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</si>
  <si>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</si>
  <si>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</si>
  <si>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</si>
  <si>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</si>
  <si>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</si>
  <si>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</si>
  <si>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</si>
  <si>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</si>
  <si>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</si>
  <si>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</si>
  <si>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</si>
  <si>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</si>
  <si>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</si>
  <si>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</si>
  <si>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</si>
  <si>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</si>
  <si>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</si>
  <si>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</si>
  <si>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</si>
  <si>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</si>
  <si>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</si>
  <si>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</si>
  <si>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</si>
  <si>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</si>
  <si>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</si>
  <si>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</si>
  <si>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</si>
  <si>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</si>
  <si>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</si>
  <si>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</si>
  <si>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</si>
  <si>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</si>
  <si>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</si>
  <si>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</si>
  <si>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</si>
  <si>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</si>
  <si>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</si>
  <si>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</si>
  <si>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</si>
  <si>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</si>
  <si>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</si>
  <si>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</si>
  <si>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</si>
  <si>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</si>
  <si>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</si>
  <si>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</si>
  <si>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</si>
  <si>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</si>
  <si>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</si>
  <si>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</si>
  <si>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</si>
  <si>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</si>
  <si>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</si>
  <si>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</si>
  <si>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</si>
  <si>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</si>
  <si>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</si>
  <si>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</si>
  <si>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</si>
  <si>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</si>
  <si>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</si>
  <si>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</si>
  <si>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</si>
  <si>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</si>
  <si>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</si>
  <si>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</si>
  <si>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</si>
  <si>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</si>
  <si>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</si>
  <si>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</si>
  <si>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</si>
  <si>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</si>
  <si>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</si>
  <si>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</si>
  <si>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</si>
  <si>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</si>
  <si>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</si>
  <si>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</si>
  <si>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</si>
  <si>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</si>
  <si>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</si>
  <si>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</si>
  <si>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</si>
  <si>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</si>
  <si>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</si>
  <si>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</si>
  <si>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</si>
  <si>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</si>
  <si>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</si>
  <si>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</si>
  <si>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</si>
  <si>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</si>
  <si>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</si>
  <si>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</si>
  <si>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</si>
  <si>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</si>
  <si>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</si>
  <si>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</si>
  <si>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</si>
  <si>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</si>
  <si>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</si>
  <si>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</si>
  <si>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</si>
  <si>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</si>
  <si>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</si>
  <si>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</si>
  <si>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</si>
  <si>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</si>
  <si>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</si>
  <si>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</si>
  <si>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</si>
  <si>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</si>
  <si>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</si>
  <si>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</si>
  <si>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</si>
  <si>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</si>
  <si>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</si>
  <si>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</si>
  <si>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</si>
  <si>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</si>
  <si>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</si>
  <si>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</si>
  <si>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</si>
  <si>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</si>
  <si>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</si>
  <si>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</si>
  <si>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</si>
  <si>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</si>
  <si>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</si>
  <si>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</si>
  <si>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</si>
  <si>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</si>
  <si>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</si>
  <si>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</si>
  <si>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</si>
  <si>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</si>
  <si>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</si>
  <si>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</si>
  <si>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</si>
  <si>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</si>
  <si>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</si>
  <si>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</si>
  <si>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</si>
  <si>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</si>
  <si>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</si>
  <si>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</si>
  <si>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</si>
  <si>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</si>
  <si>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</si>
  <si>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</si>
  <si>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</si>
  <si>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</si>
  <si>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</si>
  <si>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</si>
  <si>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</si>
  <si>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</si>
  <si>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</si>
  <si>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</si>
  <si>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</si>
  <si>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</si>
  <si>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</si>
  <si>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</si>
  <si>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</si>
  <si>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</si>
  <si>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</si>
  <si>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</si>
  <si>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</si>
  <si>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</si>
  <si>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</si>
  <si>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</si>
  <si>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</si>
  <si>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</si>
  <si>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</si>
  <si>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</si>
  <si>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</si>
  <si>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</si>
  <si>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</si>
  <si>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</si>
  <si>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</si>
  <si>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</si>
  <si>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</si>
  <si>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</si>
  <si>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</si>
  <si>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</si>
  <si>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</si>
  <si>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</si>
  <si>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</si>
  <si>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</si>
  <si>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</si>
  <si>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</si>
  <si>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</si>
  <si>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</si>
  <si>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</si>
  <si>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</si>
  <si>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</si>
  <si>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</si>
  <si>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</si>
  <si>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</si>
  <si>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</si>
  <si>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</si>
  <si>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</si>
  <si>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</si>
  <si>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</si>
  <si>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</si>
  <si>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</si>
  <si>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</si>
  <si>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</si>
  <si>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</si>
  <si>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</si>
  <si>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</si>
  <si>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</si>
  <si>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</si>
  <si>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</si>
  <si>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</si>
  <si>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</si>
  <si>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</si>
  <si>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</si>
  <si>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</si>
  <si>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</si>
  <si>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</si>
  <si>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</si>
  <si>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</si>
  <si>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</si>
  <si>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</si>
  <si>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</si>
  <si>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</si>
  <si>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</si>
  <si>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</si>
  <si>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</si>
  <si>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</si>
  <si>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</si>
  <si>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</si>
  <si>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</si>
  <si>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</si>
  <si>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</si>
  <si>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</si>
  <si>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</si>
  <si>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</si>
  <si>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</si>
  <si>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</si>
  <si>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</si>
  <si>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</si>
  <si>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</si>
  <si>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</si>
  <si>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</si>
  <si>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</si>
  <si>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</si>
  <si>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</si>
  <si>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</si>
  <si>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</si>
  <si>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</si>
  <si>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</si>
  <si>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</si>
  <si>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</si>
  <si>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</si>
  <si>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</si>
  <si>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</si>
  <si>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</si>
  <si>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</si>
  <si>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</si>
  <si>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</si>
  <si>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</si>
  <si>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</si>
  <si>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</si>
  <si>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</si>
  <si>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</si>
  <si>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</si>
  <si>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</si>
  <si>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</si>
  <si>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</si>
  <si>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</si>
  <si>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</si>
  <si>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</si>
  <si>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</si>
  <si>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</si>
  <si>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</si>
  <si>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</si>
  <si>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</si>
  <si>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</si>
  <si>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</si>
  <si>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</si>
  <si>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</si>
  <si>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</si>
  <si>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</si>
  <si>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</si>
  <si>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</si>
  <si>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</si>
  <si>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</si>
  <si>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</si>
  <si>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</si>
  <si>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</si>
  <si>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</si>
  <si>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</si>
  <si>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</si>
  <si>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</si>
  <si>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</si>
  <si>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</si>
  <si>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</si>
  <si>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</si>
  <si>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</si>
  <si>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</si>
  <si>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</si>
  <si>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</si>
  <si>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</si>
  <si>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</si>
  <si>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</si>
  <si>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</si>
  <si>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</si>
  <si>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</si>
  <si>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</si>
  <si>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</si>
  <si>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</si>
  <si>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</si>
  <si>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</si>
  <si>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</si>
  <si>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</si>
  <si>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</si>
  <si>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</si>
  <si>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</si>
  <si>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</si>
  <si>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</si>
  <si>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</si>
  <si>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</si>
  <si>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</si>
  <si>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</si>
  <si>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</si>
  <si>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</si>
  <si>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</si>
  <si>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</si>
  <si>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</si>
  <si>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</si>
  <si>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</si>
  <si>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</si>
  <si>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</si>
  <si>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</si>
  <si>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</si>
  <si>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</si>
  <si>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</si>
  <si>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</si>
  <si>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</si>
  <si>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</si>
  <si>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</si>
  <si>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</si>
  <si>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</si>
  <si>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</si>
  <si>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</si>
  <si>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</si>
  <si>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</si>
  <si>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</si>
  <si>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</si>
  <si>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</si>
  <si>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</si>
  <si>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</si>
  <si>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</si>
  <si>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</si>
  <si>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</si>
  <si>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</si>
  <si>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</si>
  <si>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</si>
  <si>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</si>
  <si>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</si>
  <si>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</si>
  <si>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</si>
  <si>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</si>
  <si>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</si>
  <si>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</si>
  <si>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</si>
  <si>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</si>
  <si>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</si>
  <si>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</si>
  <si>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</si>
  <si>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</si>
  <si>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</si>
  <si>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</si>
  <si>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</si>
  <si>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</si>
  <si>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</si>
  <si>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</si>
  <si>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</si>
  <si>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</si>
  <si>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</si>
  <si>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</si>
  <si>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</si>
  <si>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</si>
  <si>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</si>
  <si>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</si>
  <si>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</si>
  <si>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</si>
  <si>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</si>
  <si>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</si>
  <si>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</si>
  <si>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</si>
  <si>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</si>
  <si>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</si>
  <si>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</si>
  <si>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</si>
  <si>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</si>
  <si>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</si>
  <si>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</si>
  <si>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</si>
  <si>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</si>
  <si>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</si>
  <si>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</si>
  <si>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</si>
  <si>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</si>
  <si>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</si>
  <si>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</si>
  <si>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</si>
  <si>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</si>
  <si>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</si>
  <si>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</si>
  <si>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</si>
  <si>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</si>
  <si>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</si>
  <si>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</si>
  <si>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</si>
  <si>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</si>
  <si>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</si>
  <si>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</si>
  <si>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</si>
  <si>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</si>
  <si>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</si>
  <si>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</si>
  <si>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</si>
  <si>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</si>
  <si>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</si>
  <si>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</si>
  <si>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</si>
  <si>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</si>
  <si>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</si>
  <si>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</si>
  <si>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</si>
  <si>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</si>
  <si>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</si>
  <si>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</si>
  <si>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</si>
  <si>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</si>
  <si>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</si>
  <si>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</si>
  <si>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</si>
  <si>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</si>
  <si>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</si>
  <si>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</si>
  <si>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</si>
  <si>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</si>
  <si>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</si>
  <si>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</si>
  <si>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</si>
  <si>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</si>
  <si>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</si>
  <si>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</si>
  <si>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</si>
  <si>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</si>
  <si>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</si>
  <si>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</si>
  <si>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</si>
  <si>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</si>
  <si>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</si>
  <si>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</si>
  <si>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</si>
  <si>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</si>
  <si>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</si>
  <si>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</si>
  <si>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</si>
  <si>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</si>
  <si>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</si>
  <si>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</si>
  <si>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</si>
  <si>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</si>
  <si>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</si>
  <si>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</si>
  <si>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</si>
  <si>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</si>
  <si>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</si>
  <si>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</si>
  <si>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</si>
  <si>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</si>
  <si>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</si>
  <si>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</si>
  <si>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</si>
  <si>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</si>
  <si>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</si>
  <si>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</si>
  <si>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</si>
  <si>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</si>
  <si>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</si>
  <si>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</si>
  <si>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</si>
  <si>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</si>
  <si>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</si>
  <si>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</si>
  <si>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</si>
  <si>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</si>
  <si>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</si>
  <si>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</si>
  <si>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</si>
  <si>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</si>
  <si>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</si>
  <si>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</si>
  <si>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</si>
  <si>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</si>
  <si>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</si>
  <si>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</si>
  <si>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</si>
  <si>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</si>
  <si>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</si>
  <si>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</si>
  <si>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</si>
  <si>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</si>
  <si>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</si>
  <si>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</si>
  <si>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</si>
  <si>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</si>
  <si>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</si>
  <si>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</si>
  <si>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</si>
  <si>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</si>
  <si>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</si>
  <si>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</si>
  <si>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</si>
  <si>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</si>
  <si>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</si>
  <si>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</si>
  <si>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</si>
  <si>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</si>
  <si>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</si>
  <si>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</si>
  <si>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</si>
  <si>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</si>
  <si>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</si>
  <si>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</si>
  <si>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</si>
  <si>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</si>
  <si>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</si>
  <si>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</si>
  <si>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</si>
  <si>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</si>
  <si>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</si>
  <si>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</si>
  <si>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</si>
  <si>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</si>
  <si>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</si>
  <si>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</si>
  <si>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</si>
  <si>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</si>
  <si>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</si>
  <si>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</si>
  <si>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</si>
  <si>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</si>
  <si>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</si>
  <si>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</si>
  <si>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</si>
  <si>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</si>
  <si>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</si>
  <si>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</si>
  <si>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</si>
  <si>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</si>
  <si>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</si>
  <si>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</si>
  <si>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</si>
  <si>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</si>
  <si>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</si>
  <si>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</si>
  <si>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</si>
  <si>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</si>
  <si>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</si>
  <si>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</si>
  <si>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</si>
  <si>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</si>
  <si>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</si>
  <si>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</si>
  <si>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</si>
  <si>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</si>
  <si>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</si>
  <si>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</si>
  <si>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</si>
  <si>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</si>
  <si>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</si>
  <si>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</si>
  <si>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</si>
  <si>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</si>
  <si>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</si>
  <si>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</si>
  <si>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</si>
  <si>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</si>
  <si>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</si>
  <si>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</si>
  <si>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</si>
  <si>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</si>
  <si>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</si>
  <si>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</si>
  <si>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</si>
  <si>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</si>
  <si>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</si>
  <si>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</si>
  <si>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</si>
  <si>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</si>
  <si>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</si>
  <si>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</si>
  <si>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</si>
  <si>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</si>
  <si>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</si>
  <si>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</si>
  <si>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</si>
  <si>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</si>
  <si>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</si>
  <si>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</si>
  <si>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</si>
  <si>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</si>
  <si>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</si>
  <si>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</si>
  <si>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</si>
  <si>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</si>
  <si>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</si>
  <si>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</si>
  <si>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</si>
  <si>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</si>
  <si>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</si>
  <si>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</si>
  <si>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</si>
  <si>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</si>
  <si>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</si>
  <si>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</si>
  <si>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</si>
  <si>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</si>
  <si>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</si>
  <si>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</si>
  <si>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</si>
  <si>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</si>
  <si>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</si>
  <si>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</si>
  <si>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</si>
  <si>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</si>
  <si>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</si>
  <si>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</si>
  <si>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</si>
  <si>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</si>
  <si>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</si>
  <si>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</si>
  <si>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</si>
  <si>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</si>
  <si>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</si>
  <si>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</si>
  <si>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</si>
  <si>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</si>
  <si>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</si>
  <si>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</si>
  <si>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</si>
  <si>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</si>
  <si>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</si>
  <si>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</si>
  <si>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</si>
  <si>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</si>
  <si>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</si>
  <si>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</si>
  <si>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</si>
  <si>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</si>
  <si>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</si>
  <si>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</si>
  <si>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</si>
  <si>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</si>
  <si>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</si>
  <si>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</si>
  <si>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</si>
  <si>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</si>
  <si>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</si>
  <si>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</si>
  <si>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</si>
  <si>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</si>
  <si>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</si>
  <si>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</si>
  <si>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</si>
  <si>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</si>
  <si>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</si>
  <si>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</si>
  <si>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</si>
  <si>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</si>
  <si>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</si>
  <si>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</si>
  <si>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</si>
  <si>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</si>
  <si>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</si>
  <si>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</si>
  <si>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</si>
  <si>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</si>
  <si>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</si>
  <si>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</si>
  <si>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</si>
  <si>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</si>
  <si>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</si>
  <si>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</si>
  <si>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</si>
  <si>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</si>
  <si>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</si>
  <si>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</si>
  <si>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</si>
  <si>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</si>
  <si>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</si>
  <si>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</si>
  <si>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</si>
  <si>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</si>
  <si>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</si>
  <si>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</si>
  <si>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</si>
  <si>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</si>
  <si>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</si>
  <si>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</si>
  <si>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</si>
  <si>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</si>
  <si>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</si>
  <si>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</si>
  <si>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</si>
  <si>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</si>
  <si>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</si>
  <si>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</si>
  <si>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</si>
  <si>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</si>
  <si>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</si>
  <si>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</si>
  <si>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</si>
  <si>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</si>
  <si>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</si>
  <si>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</si>
  <si>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</si>
  <si>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</si>
  <si>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</si>
  <si>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</si>
  <si>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</si>
  <si>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</si>
  <si>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</si>
  <si>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</si>
  <si>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</si>
  <si>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</si>
  <si>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</si>
  <si>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</si>
  <si>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</si>
  <si>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</si>
  <si>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</si>
  <si>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</si>
  <si>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</si>
  <si>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</si>
  <si>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</si>
  <si>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</si>
  <si>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</si>
  <si>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</si>
  <si>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</si>
  <si>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</si>
  <si>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</si>
  <si>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</si>
  <si>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</si>
  <si>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</si>
  <si>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</si>
  <si>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</si>
  <si>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</si>
  <si>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</si>
  <si>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</si>
  <si>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</si>
  <si>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</si>
  <si>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</si>
  <si>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</si>
  <si>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</si>
  <si>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</si>
  <si>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</si>
  <si>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</si>
  <si>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</si>
  <si>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</si>
  <si>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</si>
  <si>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</si>
  <si>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</si>
  <si>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</si>
  <si>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</si>
  <si>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</si>
  <si>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</si>
  <si>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</si>
  <si>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</si>
  <si>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</si>
  <si>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</si>
  <si>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</si>
  <si>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</si>
  <si>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</si>
  <si>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</si>
  <si>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</si>
  <si>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</si>
  <si>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</si>
  <si>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</si>
  <si>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</si>
  <si>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</si>
  <si>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</si>
  <si>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</si>
  <si>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</si>
  <si>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</si>
  <si>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</si>
  <si>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</si>
  <si>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</si>
  <si>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</si>
  <si>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</si>
  <si>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</si>
  <si>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</si>
  <si>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</si>
  <si>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</si>
  <si>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</si>
  <si>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</si>
  <si>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</si>
  <si>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</si>
  <si>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</si>
  <si>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</si>
  <si>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</si>
  <si>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</si>
  <si>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</si>
  <si>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</si>
  <si>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</si>
  <si>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</si>
  <si>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</si>
  <si>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</si>
  <si>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</si>
  <si>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</si>
  <si>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</si>
  <si>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</si>
  <si>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</si>
  <si>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</si>
  <si>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</si>
  <si>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</si>
  <si>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</si>
  <si>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</si>
  <si>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</si>
  <si>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</si>
  <si>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</si>
  <si>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</si>
  <si>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</si>
  <si>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</si>
  <si>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</si>
  <si>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</si>
  <si>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</si>
  <si>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</si>
  <si>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</si>
  <si>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</si>
  <si>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</si>
  <si>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</si>
  <si>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</si>
  <si>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</si>
  <si>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</si>
  <si>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</si>
  <si>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</si>
  <si>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</si>
  <si>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</si>
  <si>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</si>
  <si>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</si>
  <si>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</si>
  <si>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</si>
  <si>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</si>
  <si>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</si>
  <si>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</si>
  <si>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</si>
  <si>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</si>
  <si>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</si>
  <si>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</si>
  <si>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</si>
  <si>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</si>
  <si>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</si>
  <si>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</si>
  <si>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</si>
  <si>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</si>
  <si>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</si>
  <si>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</si>
  <si>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</si>
  <si>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</si>
  <si>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</si>
  <si>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</si>
  <si>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</si>
  <si>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</si>
  <si>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</si>
  <si>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</si>
  <si>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</si>
  <si>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</si>
  <si>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</si>
  <si>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</si>
  <si>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</si>
  <si>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</si>
  <si>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</si>
  <si>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</si>
  <si>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</si>
  <si>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</si>
  <si>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</si>
  <si>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</si>
  <si>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</si>
  <si>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</si>
  <si>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</si>
  <si>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</si>
  <si>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</si>
  <si>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</si>
  <si>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</si>
  <si>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</si>
  <si>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</si>
  <si>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</si>
  <si>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</si>
  <si>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</si>
  <si>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</si>
  <si>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</si>
  <si>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</si>
  <si>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</si>
  <si>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</si>
  <si>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</si>
  <si>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</si>
  <si>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</si>
  <si>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</si>
  <si>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</si>
  <si>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</si>
  <si>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</si>
  <si>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</si>
  <si>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</si>
  <si>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</si>
  <si>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</si>
  <si>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</si>
  <si>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</si>
  <si>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</si>
  <si>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</si>
  <si>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</si>
  <si>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</si>
  <si>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</si>
  <si>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</si>
  <si>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</si>
  <si>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</si>
  <si>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</si>
  <si>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</si>
  <si>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</si>
  <si>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</si>
  <si>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</si>
  <si>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</si>
  <si>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</si>
  <si>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</si>
  <si>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</si>
  <si>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</si>
  <si>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</si>
  <si>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</si>
  <si>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</si>
  <si>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</si>
  <si>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</si>
  <si>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</si>
  <si>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</si>
  <si>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</si>
  <si>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</si>
  <si>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</si>
  <si>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</si>
  <si>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</si>
  <si>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</si>
  <si>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</si>
  <si>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</si>
  <si>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</si>
  <si>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</si>
  <si>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</si>
  <si>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</si>
  <si>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</si>
  <si>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</si>
  <si>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</si>
  <si>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</si>
  <si>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</si>
  <si>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</si>
  <si>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</si>
  <si>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</si>
  <si>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</si>
  <si>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</si>
  <si>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</si>
  <si>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</si>
  <si>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</si>
  <si>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</si>
  <si>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</si>
  <si>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</si>
  <si>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</si>
  <si>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</si>
  <si>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</si>
  <si>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</si>
  <si>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</si>
  <si>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</si>
  <si>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</si>
  <si>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</si>
  <si>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</si>
  <si>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</si>
  <si>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</si>
  <si>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</si>
  <si>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</si>
  <si>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</si>
  <si>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</si>
  <si>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</si>
  <si>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</si>
  <si>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</si>
  <si>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</si>
  <si>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</si>
  <si>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</si>
  <si>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</si>
  <si>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</si>
  <si>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</si>
  <si>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</si>
  <si>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</si>
  <si>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</si>
  <si>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</si>
  <si>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</si>
  <si>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</si>
  <si>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</si>
  <si>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</si>
  <si>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</si>
  <si>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</si>
  <si>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</si>
  <si>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</si>
  <si>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</si>
  <si>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</si>
  <si>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</si>
  <si>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</si>
  <si>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</si>
  <si>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</si>
  <si>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</si>
  <si>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</si>
  <si>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</si>
  <si>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</si>
  <si>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</si>
  <si>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</si>
  <si>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</si>
  <si>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</si>
  <si>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</si>
  <si>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</si>
  <si>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</si>
  <si>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</si>
  <si>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</si>
  <si>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</si>
  <si>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</si>
  <si>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</si>
  <si>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</si>
  <si>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</si>
  <si>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</si>
  <si>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</si>
  <si>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</si>
  <si>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</si>
  <si>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</si>
  <si>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</si>
  <si>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</si>
  <si>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</si>
  <si>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</si>
  <si>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</si>
  <si>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</si>
  <si>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</si>
  <si>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</si>
  <si>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</si>
  <si>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</si>
  <si>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</si>
  <si>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</si>
  <si>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</si>
  <si>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</si>
  <si>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</si>
  <si>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</si>
  <si>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</si>
  <si>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</si>
  <si>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</si>
  <si>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</si>
  <si>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</si>
  <si>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</si>
  <si>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</si>
  <si>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</si>
  <si>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</si>
  <si>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</si>
  <si>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</si>
  <si>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</si>
  <si>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</si>
  <si>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</si>
  <si>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</si>
  <si>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</si>
  <si>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</si>
  <si>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</si>
  <si>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</si>
  <si>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</si>
  <si>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</si>
  <si>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</si>
  <si>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</si>
  <si>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</si>
  <si>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</si>
  <si>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</si>
  <si>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</si>
  <si>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</si>
  <si>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</si>
  <si>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</si>
  <si>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</si>
  <si>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</si>
  <si>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</si>
  <si>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</si>
  <si>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</si>
  <si>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</si>
  <si>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</si>
  <si>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</si>
  <si>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</si>
  <si>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</si>
  <si>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</si>
  <si>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</si>
  <si>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</si>
  <si>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</si>
  <si>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</si>
  <si>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</si>
  <si>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</si>
  <si>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</si>
  <si>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</si>
  <si>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</si>
  <si>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</si>
  <si>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</si>
  <si>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</si>
  <si>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</si>
  <si>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</si>
  <si>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</si>
  <si>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</si>
  <si>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</si>
  <si>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</si>
  <si>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</si>
  <si>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</si>
  <si>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</si>
  <si>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</si>
  <si>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</si>
  <si>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</si>
  <si>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</si>
  <si>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</si>
  <si>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</si>
  <si>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</si>
  <si>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</si>
  <si>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</si>
  <si>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</si>
  <si>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</si>
  <si>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</si>
  <si>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</si>
  <si>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</si>
  <si>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</si>
  <si>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</si>
  <si>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</si>
  <si>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</si>
  <si>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</si>
  <si>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</si>
  <si>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</si>
  <si>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</si>
  <si>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</si>
  <si>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</si>
  <si>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</si>
  <si>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</si>
  <si>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</si>
  <si>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</si>
  <si>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</si>
  <si>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</si>
  <si>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</si>
  <si>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</si>
  <si>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</si>
  <si>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</si>
  <si>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</si>
  <si>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</si>
  <si>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</si>
  <si>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</si>
  <si>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</si>
  <si>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</si>
  <si>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</si>
  <si>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</si>
  <si>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</si>
  <si>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</si>
  <si>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</si>
  <si>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</si>
  <si>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</si>
  <si>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</si>
  <si>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</si>
  <si>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</si>
  <si>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</si>
  <si>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</si>
  <si>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</si>
  <si>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</si>
  <si>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</si>
  <si>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</si>
  <si>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</si>
  <si>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</si>
  <si>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</si>
  <si>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</si>
  <si>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</si>
  <si>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</si>
  <si>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</si>
  <si>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</si>
  <si>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</si>
  <si>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</si>
  <si>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</si>
  <si>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</si>
  <si>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</si>
  <si>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</si>
  <si>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</si>
  <si>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</si>
  <si>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</si>
  <si>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</si>
  <si>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</si>
  <si>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</si>
  <si>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</si>
  <si>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</si>
  <si>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</si>
  <si>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</si>
  <si>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</si>
  <si>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</si>
  <si>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</si>
  <si>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</si>
  <si>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</si>
  <si>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</si>
  <si>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</si>
  <si>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</si>
  <si>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</si>
  <si>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</si>
  <si>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</si>
  <si>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</si>
  <si>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</si>
  <si>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</si>
  <si>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</si>
  <si>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</si>
  <si>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</si>
  <si>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</si>
  <si>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</si>
  <si>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</si>
  <si>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</si>
  <si>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</si>
  <si>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</si>
  <si>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</si>
  <si>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</si>
  <si>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</si>
  <si>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</si>
  <si>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</si>
  <si>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</si>
  <si>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</si>
  <si>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</si>
  <si>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</si>
  <si>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</si>
  <si>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</si>
  <si>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</si>
  <si>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</si>
  <si>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</si>
  <si>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</si>
  <si>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</si>
  <si>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</si>
  <si>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</si>
  <si>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</si>
  <si>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</si>
  <si>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</si>
  <si>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</si>
  <si>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</si>
  <si>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</si>
  <si>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</si>
  <si>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</si>
  <si>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</si>
  <si>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</si>
  <si>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</si>
  <si>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</si>
  <si>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</si>
  <si>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</si>
  <si>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</si>
  <si>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</si>
  <si>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</si>
  <si>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</si>
  <si>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</si>
  <si>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</si>
  <si>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</si>
  <si>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</si>
  <si>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</si>
  <si>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</si>
  <si>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</si>
  <si>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</si>
  <si>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</si>
  <si>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</si>
  <si>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</si>
  <si>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</si>
  <si>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</si>
  <si>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</si>
  <si>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</si>
  <si>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</si>
  <si>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</si>
  <si>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</si>
  <si>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</si>
  <si>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</si>
  <si>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</si>
  <si>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</si>
  <si>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</si>
  <si>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</si>
  <si>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</si>
  <si>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</si>
  <si>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</si>
  <si>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</si>
  <si>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</si>
  <si>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</si>
  <si>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</si>
  <si>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</si>
  <si>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</si>
  <si>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</si>
  <si>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</si>
  <si>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</si>
  <si>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</si>
  <si>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</si>
  <si>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</si>
  <si>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</si>
  <si>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</si>
  <si>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</si>
  <si>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</si>
  <si>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</si>
  <si>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</si>
  <si>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</si>
  <si>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</si>
  <si>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</si>
  <si>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</si>
  <si>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</si>
  <si>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</si>
  <si>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</si>
  <si>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</si>
  <si>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</si>
  <si>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</si>
  <si>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</si>
  <si>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</si>
  <si>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</si>
  <si>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</si>
  <si>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</si>
  <si>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</si>
  <si>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</si>
  <si>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</si>
  <si>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</si>
  <si>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</si>
  <si>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</si>
  <si>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</si>
  <si>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</si>
  <si>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</si>
  <si>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</si>
  <si>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</si>
  <si>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</si>
  <si>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</si>
  <si>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</si>
  <si>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</si>
  <si>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</si>
  <si>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</si>
  <si>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</si>
  <si>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</si>
  <si>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</si>
  <si>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</si>
  <si>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</si>
  <si>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</si>
  <si>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</si>
  <si>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</si>
  <si>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</si>
  <si>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</si>
  <si>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</si>
  <si>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</si>
  <si>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</si>
  <si>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</si>
  <si>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</si>
  <si>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</si>
  <si>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</si>
  <si>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</si>
  <si>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</si>
  <si>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</si>
  <si>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</si>
  <si>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</si>
  <si>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</si>
  <si>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</si>
  <si>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</si>
  <si>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</si>
  <si>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</si>
  <si>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</si>
  <si>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</si>
  <si>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</si>
  <si>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</si>
  <si>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</si>
  <si>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</si>
  <si>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</si>
  <si>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</si>
  <si>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</si>
  <si>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</si>
  <si>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</si>
  <si>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</si>
  <si>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</si>
  <si>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</si>
  <si>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</si>
  <si>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</si>
  <si>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</si>
  <si>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</si>
  <si>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</si>
  <si>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</si>
  <si>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</si>
  <si>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</si>
  <si>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</si>
  <si>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</si>
  <si>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</si>
  <si>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</si>
  <si>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</si>
  <si>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</si>
  <si>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</si>
  <si>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</si>
  <si>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</si>
  <si>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</si>
  <si>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</si>
  <si>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</si>
  <si>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</si>
  <si>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</si>
  <si>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</si>
  <si>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</si>
  <si>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</si>
  <si>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</si>
  <si>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</si>
  <si>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</si>
  <si>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</si>
  <si>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</si>
  <si>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</si>
  <si>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</si>
  <si>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</si>
  <si>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</si>
  <si>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</si>
  <si>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</si>
  <si>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</si>
  <si>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</si>
  <si>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</si>
  <si>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</si>
  <si>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</si>
  <si>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</si>
  <si>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</si>
  <si>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</si>
  <si>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</si>
  <si>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</si>
  <si>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</si>
  <si>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</si>
  <si>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</si>
  <si>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</si>
  <si>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</si>
  <si>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</si>
  <si>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</si>
  <si>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</si>
  <si>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</si>
  <si>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</si>
  <si>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</si>
  <si>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</si>
  <si>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</si>
  <si>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</si>
  <si>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</si>
  <si>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</si>
  <si>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</si>
  <si>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</si>
  <si>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</si>
  <si>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</si>
  <si>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</si>
  <si>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</si>
  <si>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</si>
  <si>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</si>
  <si>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</si>
  <si>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</si>
  <si>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</si>
  <si>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</si>
  <si>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</si>
  <si>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</si>
  <si>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</si>
  <si>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</si>
  <si>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</si>
  <si>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</si>
  <si>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</si>
  <si>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</si>
  <si>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</si>
  <si>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</si>
  <si>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</si>
  <si>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</si>
  <si>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</si>
  <si>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</si>
  <si>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</si>
  <si>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</si>
  <si>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</si>
  <si>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</si>
  <si>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</si>
  <si>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</si>
  <si>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</si>
  <si>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</si>
  <si>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</si>
  <si>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</si>
  <si>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</si>
  <si>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</si>
  <si>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</si>
  <si>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</si>
  <si>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</si>
  <si>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</si>
  <si>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</si>
  <si>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</si>
  <si>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</si>
  <si>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</si>
  <si>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</si>
  <si>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</si>
  <si>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</si>
  <si>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</si>
  <si>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</si>
  <si>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</si>
  <si>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</si>
  <si>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</si>
  <si>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</si>
  <si>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</si>
  <si>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</si>
  <si>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</si>
  <si>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</si>
  <si>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</si>
  <si>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</si>
  <si>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</si>
  <si>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</si>
  <si>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</si>
  <si>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</si>
  <si>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</si>
  <si>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</si>
  <si>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</si>
  <si>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</si>
  <si>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</si>
  <si>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</si>
  <si>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</si>
  <si>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</si>
  <si>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</si>
  <si>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</si>
  <si>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</si>
  <si>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</si>
  <si>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</si>
  <si>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</si>
  <si>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</si>
  <si>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</si>
  <si>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</si>
  <si>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</si>
  <si>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</si>
  <si>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</si>
  <si>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</si>
  <si>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</si>
  <si>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</si>
  <si>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</si>
  <si>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</si>
  <si>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</si>
  <si>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</si>
  <si>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</si>
  <si>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</si>
  <si>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</si>
  <si>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</si>
  <si>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</si>
  <si>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</si>
  <si>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</si>
  <si>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</si>
  <si>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</si>
  <si>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</si>
  <si>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</si>
  <si>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</si>
  <si>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</si>
  <si>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</si>
  <si>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</si>
  <si>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</si>
  <si>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</si>
  <si>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</si>
  <si>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</si>
  <si>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</si>
  <si>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</si>
  <si>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</si>
  <si>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</si>
  <si>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</si>
  <si>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</si>
  <si>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</si>
  <si>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</si>
  <si>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</si>
  <si>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</si>
  <si>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</si>
  <si>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</si>
  <si>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</si>
  <si>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</si>
  <si>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</si>
  <si>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</si>
  <si>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</si>
  <si>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</si>
  <si>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</si>
  <si>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</si>
  <si>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</si>
  <si>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</si>
  <si>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</si>
  <si>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</si>
  <si>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</si>
  <si>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</si>
  <si>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</si>
  <si>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</si>
  <si>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</si>
  <si>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</si>
  <si>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</si>
  <si>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</si>
  <si>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</si>
  <si>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</si>
  <si>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</si>
  <si>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</si>
  <si>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</si>
  <si>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</si>
  <si>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</si>
  <si>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</si>
  <si>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</si>
  <si>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</si>
  <si>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</si>
  <si>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</si>
  <si>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</si>
  <si>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</si>
  <si>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</si>
  <si>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</si>
  <si>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</si>
  <si>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</si>
  <si>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</si>
  <si>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</si>
  <si>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</si>
  <si>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</si>
  <si>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</si>
  <si>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</si>
  <si>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</si>
  <si>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</si>
  <si>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</si>
  <si>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</si>
  <si>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</si>
  <si>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</si>
  <si>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</si>
  <si>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</si>
  <si>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</si>
  <si>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</si>
  <si>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</si>
  <si>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</si>
  <si>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</si>
  <si>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</si>
  <si>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</si>
  <si>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</si>
  <si>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</si>
  <si>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</si>
  <si>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</si>
  <si>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</si>
  <si>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</si>
  <si>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</si>
  <si>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</si>
  <si>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</si>
  <si>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</si>
  <si>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</si>
  <si>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</si>
  <si>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</si>
  <si>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</si>
  <si>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</si>
  <si>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</si>
  <si>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</si>
  <si>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</si>
  <si>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</si>
  <si>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</si>
  <si>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</si>
  <si>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</si>
  <si>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</si>
  <si>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</si>
  <si>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</si>
  <si>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</si>
  <si>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</si>
  <si>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</si>
  <si>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</si>
  <si>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</si>
  <si>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</si>
  <si>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</si>
  <si>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</si>
  <si>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</si>
  <si>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</si>
  <si>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</si>
  <si>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</si>
  <si>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</si>
  <si>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</si>
  <si>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</si>
  <si>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</si>
  <si>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</si>
  <si>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</si>
  <si>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</si>
  <si>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</si>
  <si>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</si>
  <si>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</si>
  <si>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</si>
  <si>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</si>
  <si>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</si>
  <si>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</si>
  <si>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</si>
  <si>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</si>
  <si>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</si>
  <si>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</si>
  <si>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</si>
  <si>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</si>
  <si>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</si>
  <si>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</si>
  <si>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</si>
  <si>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</si>
  <si>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</si>
  <si>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</si>
  <si>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</si>
  <si>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</si>
  <si>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</si>
  <si>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</si>
  <si>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</si>
  <si>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</si>
  <si>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</si>
  <si>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</si>
  <si>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</si>
  <si>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</si>
  <si>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</si>
  <si>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</si>
  <si>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</si>
  <si>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</si>
  <si>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</si>
  <si>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</si>
  <si>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</si>
  <si>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</si>
  <si>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</si>
  <si>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</si>
  <si>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</si>
  <si>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</si>
  <si>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</si>
  <si>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</si>
  <si>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</si>
  <si>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</si>
  <si>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</si>
  <si>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</si>
  <si>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</si>
  <si>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</si>
  <si>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</si>
  <si>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</si>
  <si>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</si>
  <si>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</si>
  <si>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</si>
  <si>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</si>
  <si>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</si>
  <si>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</si>
  <si>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</si>
  <si>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</si>
  <si>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</si>
  <si>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</si>
  <si>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</si>
  <si>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</si>
  <si>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</si>
  <si>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</si>
  <si>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</si>
  <si>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</si>
  <si>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</si>
  <si>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</si>
  <si>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</si>
  <si>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</si>
  <si>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</si>
  <si>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</si>
  <si>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</si>
  <si>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</si>
  <si>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</si>
  <si>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</si>
  <si>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</si>
  <si>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</si>
  <si>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</si>
  <si>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</si>
  <si>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</si>
  <si>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</si>
  <si>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</si>
  <si>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</si>
  <si>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</si>
  <si>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</si>
  <si>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</si>
  <si>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</si>
  <si>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</si>
  <si>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</si>
  <si>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</si>
  <si>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</si>
  <si>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</si>
  <si>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</si>
  <si>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</si>
  <si>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</si>
  <si>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</si>
  <si>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</si>
  <si>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</si>
  <si>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</si>
  <si>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</si>
  <si>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</si>
  <si>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</si>
  <si>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</si>
  <si>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</si>
  <si>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</si>
  <si>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</si>
  <si>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</si>
  <si>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</si>
  <si>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</si>
  <si>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</si>
  <si>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</si>
  <si>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</si>
  <si>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</si>
  <si>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</si>
  <si>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</si>
  <si>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</si>
  <si>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</si>
  <si>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</si>
  <si>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</si>
  <si>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</si>
  <si>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</si>
  <si>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</si>
  <si>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</si>
  <si>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</si>
  <si>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</si>
  <si>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</si>
  <si>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</si>
  <si>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</si>
  <si>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</si>
  <si>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</si>
  <si>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</si>
  <si>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</si>
  <si>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</si>
  <si>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</si>
  <si>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</si>
  <si>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</si>
  <si>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</si>
  <si>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</si>
  <si>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</si>
  <si>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</si>
  <si>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</si>
  <si>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</si>
  <si>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</si>
  <si>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</si>
  <si>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</si>
  <si>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</si>
  <si>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</si>
  <si>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</si>
  <si>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</si>
  <si>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</si>
  <si>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</si>
  <si>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</si>
  <si>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</si>
  <si>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</si>
  <si>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</si>
  <si>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</si>
  <si>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</si>
  <si>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</si>
  <si>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</si>
  <si>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</si>
  <si>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</si>
  <si>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</si>
  <si>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</si>
  <si>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</si>
  <si>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</si>
  <si>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</si>
  <si>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</si>
  <si>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</si>
  <si>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</si>
  <si>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</si>
  <si>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</si>
  <si>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</si>
  <si>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</si>
  <si>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</si>
  <si>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</si>
  <si>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</si>
  <si>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</si>
  <si>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</si>
  <si>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</si>
  <si>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</si>
  <si>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</si>
  <si>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</si>
  <si>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</si>
  <si>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</si>
  <si>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</si>
  <si>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</si>
  <si>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</si>
  <si>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</si>
  <si>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</si>
  <si>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</si>
  <si>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</si>
  <si>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</si>
  <si>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</si>
  <si>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</si>
  <si>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</si>
  <si>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</si>
  <si>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</si>
  <si>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</si>
  <si>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</si>
  <si>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</si>
  <si>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</si>
  <si>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</si>
  <si>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</si>
  <si>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</si>
  <si>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</si>
  <si>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</si>
  <si>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</si>
  <si>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</si>
  <si>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</si>
  <si>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</si>
  <si>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</si>
  <si>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</si>
  <si>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</si>
  <si>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</si>
  <si>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</si>
  <si>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</si>
  <si>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</si>
  <si>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</si>
  <si>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</si>
  <si>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</si>
  <si>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</si>
  <si>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</si>
  <si>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</si>
  <si>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</si>
  <si>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</si>
  <si>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</si>
  <si>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</si>
  <si>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</si>
  <si>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</si>
  <si>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</si>
  <si>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</si>
  <si>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</si>
  <si>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</si>
  <si>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</si>
  <si>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</si>
  <si>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</si>
  <si>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</si>
  <si>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</si>
  <si>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</si>
  <si>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</si>
  <si>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</si>
  <si>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</si>
  <si>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</si>
  <si>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</si>
  <si>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</si>
  <si>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</si>
  <si>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</si>
  <si>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</si>
  <si>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</si>
  <si>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</si>
  <si>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</si>
  <si>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</si>
  <si>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</si>
  <si>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</si>
  <si>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</si>
  <si>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</si>
  <si>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</si>
  <si>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</si>
  <si>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</si>
  <si>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</si>
  <si>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</si>
  <si>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</si>
  <si>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</si>
  <si>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</si>
  <si>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</si>
  <si>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</si>
  <si>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</si>
  <si>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</si>
  <si>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</si>
  <si>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</si>
  <si>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</si>
  <si>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</si>
  <si>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</si>
  <si>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</si>
  <si>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</si>
  <si>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</si>
  <si>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</si>
  <si>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</si>
  <si>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</si>
  <si>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</si>
  <si>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</si>
  <si>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</si>
  <si>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</si>
  <si>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</si>
  <si>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</si>
  <si>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</si>
  <si>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</si>
  <si>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</si>
  <si>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</si>
  <si>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</si>
  <si>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</si>
  <si>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</si>
  <si>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</si>
  <si>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</si>
  <si>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</si>
  <si>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</si>
  <si>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</si>
  <si>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</si>
  <si>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</si>
  <si>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</si>
  <si>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</si>
  <si>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</si>
  <si>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</si>
  <si>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</si>
  <si>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</si>
  <si>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</si>
  <si>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</si>
  <si>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</si>
  <si>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</si>
  <si>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</si>
  <si>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</si>
  <si>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</si>
  <si>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</si>
  <si>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</si>
  <si>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</si>
  <si>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</si>
  <si>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</si>
  <si>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</si>
  <si>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</si>
  <si>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</si>
  <si>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</si>
  <si>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</si>
  <si>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</si>
  <si>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</si>
  <si>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</si>
  <si>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</si>
  <si>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</si>
  <si>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</si>
  <si>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</si>
  <si>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</si>
  <si>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</si>
  <si>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</si>
  <si>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</si>
  <si>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</si>
  <si>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</si>
  <si>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</si>
  <si>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</si>
  <si>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</si>
  <si>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</si>
  <si>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</si>
  <si>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</si>
  <si>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</si>
  <si>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</si>
  <si>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</si>
  <si>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</si>
  <si>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</si>
  <si>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</si>
  <si>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</si>
  <si>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</si>
  <si>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</si>
  <si>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</si>
  <si>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</si>
  <si>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</si>
  <si>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</si>
  <si>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</si>
  <si>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</si>
  <si>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</si>
  <si>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</si>
  <si>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</si>
  <si>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</si>
  <si>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</si>
  <si>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</si>
  <si>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</si>
  <si>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</si>
  <si>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</si>
  <si>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</si>
  <si>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</si>
  <si>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</si>
  <si>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</si>
  <si>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</si>
  <si>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</si>
  <si>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</si>
  <si>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</si>
  <si>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</si>
  <si>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</si>
  <si>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</si>
  <si>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</si>
  <si>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</si>
  <si>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</si>
  <si>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</si>
  <si>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</si>
  <si>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</si>
  <si>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</si>
  <si>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</si>
  <si>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</si>
  <si>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</si>
  <si>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</si>
  <si>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</si>
  <si>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</si>
  <si>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</si>
  <si>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</si>
  <si>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</si>
  <si>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</si>
  <si>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</si>
  <si>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</si>
  <si>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</si>
  <si>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</si>
  <si>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</si>
  <si>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</si>
  <si>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</si>
  <si>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</si>
  <si>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</si>
  <si>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</si>
  <si>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</si>
  <si>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</si>
  <si>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</si>
  <si>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</si>
  <si>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</si>
  <si>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</si>
  <si>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</si>
  <si>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</si>
  <si>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</si>
  <si>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</si>
  <si>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</si>
  <si>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</si>
  <si>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</si>
  <si>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</si>
  <si>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</si>
  <si>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</si>
  <si>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</si>
  <si>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</si>
  <si>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</si>
  <si>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</si>
  <si>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</si>
  <si>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</si>
  <si>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</si>
  <si>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</si>
  <si>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</si>
  <si>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</si>
  <si>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</si>
  <si>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</si>
  <si>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</si>
  <si>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</si>
  <si>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</si>
  <si>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</si>
  <si>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</si>
  <si>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</si>
  <si>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</si>
  <si>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</si>
  <si>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</si>
  <si>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</si>
  <si>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</si>
  <si>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</si>
  <si>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</si>
  <si>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</si>
  <si>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</si>
  <si>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</si>
  <si>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</si>
  <si>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</si>
  <si>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</si>
  <si>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</si>
  <si>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</si>
  <si>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</si>
  <si>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</si>
  <si>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</si>
  <si>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</si>
  <si>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</si>
  <si>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</si>
  <si>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</si>
  <si>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</si>
  <si>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</si>
  <si>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</si>
  <si>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</si>
  <si>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</si>
  <si>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</si>
  <si>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</si>
  <si>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</si>
  <si>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</si>
  <si>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</si>
  <si>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</si>
  <si>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</si>
  <si>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</si>
  <si>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</si>
  <si>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</si>
  <si>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</si>
  <si>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</si>
  <si>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</si>
  <si>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</si>
  <si>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</si>
  <si>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</si>
  <si>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</si>
  <si>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</si>
  <si>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</si>
  <si>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</si>
  <si>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</si>
  <si>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</si>
  <si>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</si>
  <si>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</si>
  <si>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</si>
  <si>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</si>
  <si>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</si>
  <si>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</si>
  <si>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</si>
  <si>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</si>
  <si>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</si>
  <si>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</si>
  <si>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</si>
  <si>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</si>
  <si>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</si>
  <si>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</si>
  <si>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</si>
  <si>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</si>
  <si>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</si>
  <si>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</si>
  <si>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</si>
  <si>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</si>
  <si>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</si>
  <si>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</si>
  <si>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</si>
  <si>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</si>
  <si>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</si>
  <si>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</si>
  <si>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</si>
  <si>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</si>
  <si>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</si>
  <si>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</si>
  <si>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</si>
  <si>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</si>
  <si>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</si>
  <si>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</si>
  <si>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</si>
  <si>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</si>
  <si>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</si>
  <si>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</si>
  <si>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</si>
  <si>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</si>
  <si>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</si>
  <si>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</si>
  <si>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</si>
  <si>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</si>
  <si>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</si>
  <si>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</si>
  <si>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</si>
  <si>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</si>
  <si>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</si>
  <si>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</si>
  <si>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</si>
  <si>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</si>
  <si>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</si>
  <si>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</si>
  <si>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</si>
  <si>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</si>
  <si>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</si>
  <si>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</si>
  <si>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</si>
  <si>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</si>
  <si>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</si>
  <si>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</si>
  <si>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</si>
  <si>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</si>
  <si>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</si>
  <si>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</si>
  <si>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</si>
  <si>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</si>
  <si>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</si>
  <si>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</si>
  <si>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</si>
  <si>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</si>
  <si>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</si>
  <si>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</si>
  <si>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</si>
  <si>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</si>
  <si>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</si>
  <si>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</si>
  <si>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</si>
  <si>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</si>
  <si>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</si>
  <si>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</si>
  <si>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</si>
  <si>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</si>
  <si>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</si>
  <si>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</si>
  <si>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</si>
  <si>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</si>
  <si>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</si>
  <si>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</si>
  <si>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</si>
  <si>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</si>
  <si>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</si>
  <si>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</si>
  <si>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</si>
  <si>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</si>
  <si>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</si>
  <si>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</si>
  <si>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</si>
  <si>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</si>
  <si>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</si>
  <si>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</si>
  <si>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</si>
  <si>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</si>
  <si>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</si>
  <si>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</si>
  <si>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</si>
  <si>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</si>
  <si>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</si>
  <si>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</si>
  <si>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</si>
  <si>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</si>
  <si>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</si>
  <si>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</si>
  <si>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</si>
  <si>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</si>
  <si>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</si>
  <si>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</si>
  <si>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</si>
  <si>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</si>
  <si>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</si>
  <si>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</si>
  <si>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</si>
  <si>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</si>
  <si>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</si>
  <si>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</si>
  <si>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</si>
  <si>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</si>
  <si>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</si>
  <si>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</si>
  <si>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</si>
  <si>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</si>
  <si>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</si>
  <si>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</si>
  <si>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</si>
  <si>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</si>
  <si>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</si>
  <si>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</si>
  <si>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</si>
  <si>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</si>
  <si>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</si>
  <si>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</si>
  <si>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</si>
  <si>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</si>
  <si>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</si>
  <si>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</si>
  <si>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</si>
  <si>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</si>
  <si>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</si>
  <si>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</si>
  <si>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</si>
  <si>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</si>
  <si>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</si>
  <si>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</si>
  <si>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</si>
  <si>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</si>
  <si>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</si>
  <si>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</si>
  <si>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</si>
  <si>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</si>
  <si>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</si>
  <si>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</si>
  <si>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</si>
  <si>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</si>
  <si>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</si>
  <si>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</si>
  <si>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</si>
  <si>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</si>
  <si>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</si>
  <si>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</si>
  <si>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</si>
  <si>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</si>
  <si>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</si>
  <si>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</si>
  <si>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</si>
  <si>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</si>
  <si>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</si>
  <si>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</si>
  <si>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</si>
  <si>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</si>
  <si>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</si>
  <si>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</si>
  <si>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</si>
  <si>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</si>
  <si>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</si>
  <si>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</si>
  <si>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</si>
  <si>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</si>
  <si>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</si>
  <si>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</si>
  <si>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</si>
  <si>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</si>
  <si>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</si>
  <si>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</si>
  <si>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</si>
  <si>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</si>
  <si>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</si>
  <si>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</si>
  <si>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</si>
  <si>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</si>
  <si>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</si>
  <si>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</si>
  <si>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</si>
  <si>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</si>
  <si>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</si>
  <si>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</si>
  <si>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</si>
  <si>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</si>
  <si>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</si>
  <si>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</si>
  <si>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</si>
  <si>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</si>
  <si>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</si>
  <si>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</si>
  <si>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</si>
  <si>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</si>
  <si>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</si>
  <si>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</si>
  <si>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</si>
  <si>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</si>
  <si>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</si>
  <si>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</si>
  <si>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</si>
  <si>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</si>
  <si>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</si>
  <si>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</si>
  <si>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</si>
  <si>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</si>
  <si>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</si>
  <si>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</si>
  <si>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</si>
  <si>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</si>
  <si>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</si>
  <si>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</si>
  <si>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</si>
  <si>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</si>
  <si>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</si>
  <si>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</si>
  <si>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</si>
  <si>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</si>
  <si>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</si>
  <si>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</si>
  <si>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</si>
  <si>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</si>
  <si>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</si>
  <si>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</si>
  <si>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</si>
  <si>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</si>
  <si>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</si>
  <si>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</si>
  <si>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</si>
  <si>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</si>
  <si>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</si>
  <si>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</si>
  <si>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</si>
  <si>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</si>
  <si>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</si>
  <si>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</si>
  <si>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</si>
  <si>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</si>
  <si>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</si>
  <si>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</si>
  <si>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</si>
  <si>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</si>
  <si>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</si>
  <si>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</si>
  <si>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</si>
  <si>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</si>
  <si>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</si>
  <si>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</si>
  <si>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</si>
  <si>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</si>
  <si>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</si>
  <si>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</si>
  <si>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</si>
  <si>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</si>
  <si>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</si>
  <si>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</si>
  <si>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</si>
  <si>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</si>
  <si>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</si>
  <si>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</si>
  <si>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</si>
  <si>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</si>
  <si>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</si>
  <si>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</si>
  <si>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</si>
  <si>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</si>
  <si>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</si>
  <si>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</si>
  <si>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</si>
  <si>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</si>
  <si>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</si>
  <si>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</si>
  <si>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</si>
  <si>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</si>
  <si>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</si>
  <si>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</si>
  <si>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</si>
  <si>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</si>
  <si>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</si>
  <si>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</si>
  <si>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</si>
  <si>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</si>
  <si>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</si>
  <si>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</si>
  <si>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</si>
  <si>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</si>
  <si>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</si>
  <si>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</si>
  <si>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</si>
  <si>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</si>
  <si>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</si>
  <si>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</si>
  <si>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</si>
  <si>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</si>
  <si>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</si>
  <si>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</si>
  <si>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</si>
  <si>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</si>
  <si>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</si>
  <si>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</si>
  <si>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</si>
  <si>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</si>
  <si>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</si>
  <si>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</si>
  <si>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</si>
  <si>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</si>
  <si>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</si>
  <si>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</si>
  <si>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</si>
  <si>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</si>
  <si>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</si>
  <si>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</si>
  <si>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</si>
  <si>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</si>
  <si>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</si>
  <si>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</si>
  <si>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</si>
  <si>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</si>
  <si>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</si>
  <si>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</si>
  <si>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</si>
  <si>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</si>
  <si>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</si>
  <si>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</si>
  <si>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</si>
  <si>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</si>
  <si>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</si>
  <si>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</si>
  <si>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</si>
  <si>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</si>
  <si>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</si>
  <si>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</si>
  <si>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</si>
  <si>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</si>
  <si>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</si>
  <si>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</si>
  <si>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</si>
  <si>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</si>
  <si>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</si>
  <si>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</si>
  <si>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</si>
  <si>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</si>
  <si>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</si>
  <si>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</si>
  <si>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</si>
  <si>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</si>
  <si>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</si>
  <si>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</si>
  <si>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</si>
  <si>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</si>
  <si>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</si>
  <si>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</si>
  <si>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</si>
  <si>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</si>
  <si>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</si>
  <si>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</si>
  <si>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</si>
  <si>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</si>
  <si>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</si>
  <si>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</si>
  <si>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</si>
  <si>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</si>
  <si>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</si>
  <si>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</si>
  <si>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</si>
  <si>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</si>
  <si>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</si>
  <si>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</si>
  <si>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</si>
  <si>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</si>
  <si>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</si>
  <si>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</si>
  <si>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</si>
  <si>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</si>
  <si>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</si>
  <si>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</si>
  <si>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</si>
  <si>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</si>
  <si>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</si>
  <si>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</si>
  <si>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</si>
  <si>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</si>
  <si>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</si>
  <si>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</si>
  <si>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</si>
  <si>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</si>
  <si>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</si>
  <si>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</si>
  <si>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</si>
  <si>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</si>
  <si>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</si>
  <si>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</si>
  <si>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</si>
  <si>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</si>
  <si>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</si>
  <si>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</si>
  <si>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</si>
  <si>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</si>
  <si>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</si>
  <si>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</si>
  <si>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</si>
  <si>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</si>
  <si>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</si>
  <si>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</si>
  <si>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</si>
  <si>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</si>
  <si>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</si>
  <si>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</si>
  <si>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</si>
  <si>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</si>
  <si>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</si>
  <si>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</si>
  <si>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</si>
  <si>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</si>
  <si>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</si>
  <si>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</si>
  <si>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</si>
  <si>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</si>
  <si>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</si>
  <si>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</si>
  <si>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</si>
  <si>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</si>
  <si>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</si>
  <si>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</si>
  <si>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</si>
  <si>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</si>
  <si>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</si>
  <si>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</si>
  <si>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</si>
  <si>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</si>
  <si>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</si>
  <si>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</si>
  <si>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</si>
  <si>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</si>
  <si>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</si>
  <si>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</si>
  <si>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</si>
  <si>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</si>
  <si>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</si>
  <si>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</si>
  <si>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</si>
  <si>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</si>
  <si>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</si>
  <si>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</si>
  <si>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</si>
  <si>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</si>
  <si>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</si>
  <si>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</si>
  <si>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</si>
  <si>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</si>
  <si>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</si>
  <si>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</si>
  <si>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</si>
  <si>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</si>
  <si>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</si>
  <si>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</si>
  <si>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</si>
  <si>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</si>
  <si>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</si>
  <si>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</si>
  <si>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</si>
  <si>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</si>
  <si>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</si>
  <si>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</si>
  <si>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</si>
  <si>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</si>
  <si>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</si>
  <si>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</si>
  <si>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</si>
  <si>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</si>
  <si>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</si>
  <si>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</si>
  <si>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</si>
  <si>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</si>
  <si>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</si>
  <si>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</si>
  <si>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</si>
  <si>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</si>
  <si>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</si>
  <si>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</si>
  <si>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</si>
  <si>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</si>
  <si>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</si>
  <si>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</si>
  <si>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</si>
  <si>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</si>
  <si>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</si>
  <si>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</si>
  <si>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</si>
  <si>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</si>
  <si>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</si>
  <si>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</si>
  <si>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</si>
  <si>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</si>
  <si>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</si>
  <si>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</si>
  <si>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</si>
  <si>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</si>
  <si>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</si>
  <si>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</si>
  <si>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</si>
  <si>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</si>
  <si>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</si>
  <si>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</si>
  <si>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</si>
  <si>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</si>
  <si>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</si>
  <si>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</si>
  <si>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</si>
  <si>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</si>
  <si>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</si>
  <si>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</si>
  <si>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</si>
  <si>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</si>
  <si>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</si>
  <si>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</si>
  <si>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</si>
  <si>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</si>
  <si>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</si>
  <si>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</si>
  <si>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</si>
  <si>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</si>
  <si>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</si>
  <si>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</si>
  <si>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</si>
  <si>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</si>
  <si>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</si>
  <si>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</si>
  <si>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</si>
  <si>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</si>
  <si>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</si>
  <si>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</si>
  <si>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</si>
  <si>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</si>
  <si>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</si>
  <si>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</si>
  <si>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</si>
  <si>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</si>
  <si>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</si>
  <si>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</si>
  <si>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</si>
  <si>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</si>
  <si>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</si>
  <si>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</si>
  <si>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</si>
  <si>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</si>
  <si>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</si>
  <si>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</si>
  <si>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</si>
  <si>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</si>
  <si>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</si>
  <si>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</si>
  <si>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</si>
  <si>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</si>
  <si>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</si>
  <si>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</si>
  <si>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</si>
  <si>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</si>
  <si>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</si>
  <si>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</si>
  <si>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</si>
  <si>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</si>
  <si>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</si>
  <si>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</si>
  <si>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</si>
  <si>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</si>
  <si>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</si>
  <si>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</si>
  <si>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</si>
  <si>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</si>
  <si>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</si>
  <si>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</si>
  <si>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</si>
  <si>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</si>
  <si>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</si>
  <si>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</si>
  <si>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</si>
  <si>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</si>
  <si>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</si>
  <si>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</si>
  <si>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</si>
  <si>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</si>
  <si>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</si>
  <si>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</si>
  <si>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</si>
  <si>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</si>
  <si>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</si>
  <si>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</si>
  <si>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</si>
  <si>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</si>
  <si>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</si>
  <si>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</si>
  <si>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</si>
  <si>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</si>
  <si>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</si>
  <si>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</si>
  <si>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</si>
  <si>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</si>
  <si>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</si>
  <si>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</si>
  <si>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</si>
  <si>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</si>
  <si>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</si>
  <si>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</si>
  <si>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</si>
  <si>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</si>
  <si>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</si>
  <si>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</si>
  <si>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</si>
  <si>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</si>
  <si>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</si>
  <si>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</si>
  <si>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</si>
  <si>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</si>
  <si>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</si>
  <si>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</si>
  <si>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</si>
  <si>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</si>
  <si>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</si>
  <si>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</si>
  <si>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</si>
  <si>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</si>
  <si>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</si>
  <si>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</si>
  <si>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</si>
  <si>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</si>
  <si>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</si>
  <si>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</si>
  <si>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</si>
  <si>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</si>
  <si>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</si>
  <si>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</si>
  <si>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</si>
  <si>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</si>
  <si>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</si>
  <si>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</si>
  <si>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</si>
  <si>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</si>
  <si>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</si>
  <si>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</si>
  <si>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</si>
  <si>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</si>
  <si>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</si>
  <si>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</si>
  <si>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</si>
  <si>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</si>
  <si>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</si>
  <si>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</si>
  <si>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</si>
  <si>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</si>
  <si>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</si>
  <si>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</si>
  <si>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</si>
  <si>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</si>
  <si>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</si>
  <si>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</si>
  <si>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</si>
  <si>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</si>
  <si>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</si>
  <si>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</si>
  <si>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</si>
  <si>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</si>
  <si>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</si>
  <si>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</si>
  <si>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</si>
  <si>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</si>
  <si>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</si>
  <si>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</si>
  <si>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</si>
  <si>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</si>
  <si>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</si>
  <si>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</si>
  <si>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</si>
  <si>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</si>
  <si>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</si>
  <si>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</si>
  <si>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</si>
  <si>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</si>
  <si>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</si>
  <si>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</si>
  <si>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</si>
  <si>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</si>
  <si>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</si>
  <si>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</si>
  <si>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</si>
  <si>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</si>
  <si>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</si>
  <si>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</si>
  <si>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</si>
  <si>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</si>
  <si>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</si>
  <si>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</si>
  <si>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</si>
  <si>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</si>
  <si>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</si>
  <si>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</si>
  <si>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</si>
  <si>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</si>
  <si>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</si>
  <si>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</si>
  <si>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</si>
  <si>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</si>
  <si>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</si>
  <si>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</si>
  <si>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</si>
  <si>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</si>
  <si>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</si>
  <si>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</si>
  <si>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</si>
  <si>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</si>
  <si>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</si>
  <si>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</si>
  <si>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</si>
  <si>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</si>
  <si>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</si>
  <si>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</si>
  <si>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</si>
  <si>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</si>
  <si>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</si>
  <si>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</si>
  <si>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</si>
  <si>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</si>
  <si>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</si>
  <si>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</si>
  <si>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</si>
  <si>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</si>
  <si>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</si>
  <si>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</si>
  <si>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</si>
  <si>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</si>
  <si>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</si>
  <si>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</si>
  <si>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</si>
  <si>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</si>
  <si>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</si>
  <si>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</si>
  <si>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</si>
  <si>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</si>
  <si>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</si>
  <si>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</si>
  <si>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</si>
  <si>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</si>
  <si>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</si>
  <si>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</si>
  <si>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</si>
  <si>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</si>
  <si>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</si>
  <si>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</si>
  <si>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</si>
  <si>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</si>
  <si>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</si>
  <si>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</si>
  <si>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</si>
  <si>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</si>
  <si>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</si>
  <si>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</si>
  <si>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</si>
  <si>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</si>
  <si>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</si>
  <si>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</si>
  <si>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</si>
  <si>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</si>
  <si>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</si>
  <si>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</si>
  <si>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</si>
  <si>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</si>
  <si>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</si>
  <si>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</si>
  <si>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</si>
  <si>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</si>
  <si>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</si>
  <si>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</si>
  <si>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</si>
  <si>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</si>
  <si>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</si>
  <si>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</si>
  <si>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</si>
  <si>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</si>
  <si>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</si>
  <si>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</si>
  <si>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</si>
  <si>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</si>
  <si>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</si>
  <si>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</si>
  <si>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</si>
  <si>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</si>
  <si>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</si>
  <si>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</si>
  <si>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</si>
  <si>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</si>
  <si>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</si>
  <si>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</si>
  <si>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</si>
  <si>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</si>
  <si>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</si>
  <si>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</si>
  <si>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</si>
  <si>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</si>
  <si>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</si>
  <si>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</si>
  <si>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</si>
  <si>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</si>
  <si>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</si>
  <si>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</si>
  <si>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</si>
  <si>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</si>
  <si>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</si>
  <si>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</si>
  <si>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</si>
  <si>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</si>
  <si>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</si>
  <si>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</si>
  <si>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</si>
  <si>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</si>
  <si>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</si>
  <si>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</si>
  <si>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</si>
  <si>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</si>
  <si>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</si>
  <si>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</si>
  <si>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</si>
  <si>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</si>
  <si>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</si>
  <si>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</si>
  <si>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</si>
  <si>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</si>
  <si>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</si>
  <si>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</si>
  <si>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</si>
  <si>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</si>
  <si>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</si>
  <si>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</si>
  <si>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</si>
  <si>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</si>
  <si>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</si>
  <si>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</si>
  <si>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</si>
  <si>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</si>
  <si>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</si>
  <si>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</si>
  <si>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</si>
  <si>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</si>
  <si>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</si>
  <si>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</si>
  <si>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</si>
  <si>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</si>
  <si>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</si>
  <si>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</si>
  <si>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</si>
  <si>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</si>
  <si>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</si>
  <si>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</si>
  <si>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</si>
  <si>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</si>
  <si>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</si>
  <si>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</si>
  <si>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</si>
  <si>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</si>
  <si>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</si>
  <si>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</si>
  <si>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</si>
  <si>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</si>
  <si>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</si>
  <si>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</si>
  <si>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</si>
  <si>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</si>
  <si>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</si>
  <si>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</si>
  <si>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</si>
  <si>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</si>
  <si>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</si>
  <si>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</si>
  <si>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</si>
  <si>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</si>
  <si>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</si>
  <si>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</si>
  <si>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</si>
  <si>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</si>
  <si>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</si>
  <si>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</si>
  <si>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</si>
  <si>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</si>
  <si>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</si>
  <si>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</si>
  <si>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</si>
  <si>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</si>
  <si>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</si>
  <si>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</si>
  <si>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</si>
  <si>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</si>
  <si>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</si>
  <si>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</si>
  <si>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</si>
  <si>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</si>
  <si>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</si>
  <si>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</si>
  <si>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</si>
  <si>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</si>
  <si>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</si>
  <si>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</si>
  <si>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</si>
  <si>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</si>
  <si>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</si>
  <si>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</si>
  <si>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</si>
  <si>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</si>
  <si>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</si>
  <si>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</si>
  <si>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</si>
  <si>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</si>
  <si>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</si>
  <si>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</si>
  <si>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</si>
  <si>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</si>
  <si>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</si>
  <si>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</si>
  <si>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</si>
  <si>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</si>
  <si>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</si>
  <si>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</si>
  <si>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</si>
  <si>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</si>
  <si>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</si>
  <si>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</si>
  <si>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</si>
  <si>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</si>
  <si>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</si>
  <si>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</si>
  <si>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</si>
  <si>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</si>
  <si>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</si>
  <si>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</si>
  <si>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</si>
  <si>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</si>
  <si>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</si>
  <si>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</si>
  <si>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</si>
  <si>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</si>
  <si>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</si>
  <si>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</si>
  <si>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</si>
  <si>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</si>
  <si>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</si>
  <si>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</si>
  <si>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</si>
  <si>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</si>
  <si>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</si>
  <si>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</si>
  <si>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</si>
  <si>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</si>
  <si>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</si>
  <si>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</si>
  <si>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</si>
  <si>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</si>
  <si>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</si>
  <si>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</si>
  <si>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</si>
  <si>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</si>
  <si>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</si>
  <si>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</si>
  <si>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</si>
  <si>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</si>
  <si>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</si>
  <si>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</si>
  <si>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</si>
  <si>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</si>
  <si>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</si>
  <si>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</si>
  <si>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</si>
  <si>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</si>
  <si>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</si>
  <si>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</si>
  <si>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</si>
  <si>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</si>
  <si>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</si>
  <si>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</si>
  <si>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</si>
  <si>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</si>
  <si>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</si>
  <si>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</si>
  <si>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</si>
  <si>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</si>
  <si>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</si>
  <si>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</si>
  <si>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</si>
  <si>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</si>
  <si>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</si>
  <si>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</si>
  <si>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</si>
  <si>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</si>
  <si>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</si>
  <si>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</si>
  <si>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</si>
  <si>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</si>
  <si>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</si>
  <si>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</si>
  <si>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</si>
  <si>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</si>
  <si>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</si>
  <si>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</si>
  <si>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</si>
  <si>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</si>
  <si>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</si>
  <si>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</si>
  <si>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</si>
  <si>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</si>
  <si>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</si>
  <si>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</si>
  <si>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</si>
  <si>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</si>
  <si>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</si>
  <si>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</si>
  <si>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</si>
  <si>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</si>
  <si>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</si>
  <si>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</si>
  <si>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</si>
  <si>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</si>
  <si>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</si>
  <si>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</si>
  <si>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</si>
  <si>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</si>
  <si>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</si>
  <si>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</si>
  <si>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</si>
  <si>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</si>
  <si>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</si>
  <si>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</si>
  <si>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</si>
  <si>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</si>
  <si>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</si>
  <si>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</si>
  <si>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</si>
  <si>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</si>
  <si>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</si>
  <si>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</si>
  <si>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</si>
  <si>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</si>
  <si>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</si>
  <si>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</si>
  <si>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</si>
  <si>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</si>
  <si>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</si>
  <si>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</si>
  <si>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</si>
  <si>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</si>
  <si>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</si>
  <si>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</si>
  <si>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</si>
  <si>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</si>
  <si>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</si>
  <si>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</si>
  <si>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</si>
  <si>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</si>
  <si>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</si>
  <si>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</si>
  <si>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</si>
  <si>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</si>
  <si>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</si>
  <si>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</si>
  <si>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</si>
  <si>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</si>
  <si>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</si>
  <si>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</si>
  <si>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</si>
  <si>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</si>
  <si>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</si>
  <si>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</si>
  <si>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</si>
  <si>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</si>
  <si>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</si>
  <si>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</si>
  <si>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</si>
  <si>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</si>
  <si>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</si>
  <si>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</si>
  <si>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</si>
  <si>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</si>
  <si>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</si>
  <si>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</si>
  <si>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</si>
  <si>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</si>
  <si>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</si>
  <si>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</si>
  <si>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</si>
  <si>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</si>
  <si>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</si>
  <si>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</si>
  <si>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</si>
  <si>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</si>
  <si>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</si>
  <si>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</si>
  <si>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</si>
  <si>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</si>
  <si>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</si>
  <si>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</si>
  <si>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</si>
  <si>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</si>
  <si>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</si>
  <si>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</si>
  <si>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</si>
  <si>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</si>
  <si>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</si>
  <si>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</si>
  <si>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</si>
  <si>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</si>
  <si>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</si>
  <si>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</si>
  <si>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</si>
  <si>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</si>
  <si>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</si>
  <si>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</si>
  <si>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</si>
  <si>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</si>
  <si>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</si>
  <si>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</si>
  <si>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</si>
  <si>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</si>
  <si>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</si>
  <si>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</si>
  <si>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</si>
  <si>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</si>
  <si>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</si>
  <si>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</si>
  <si>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</si>
  <si>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</si>
  <si>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</si>
  <si>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</si>
  <si>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</si>
  <si>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</si>
  <si>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</si>
  <si>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</si>
  <si>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</si>
  <si>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</si>
  <si>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</si>
  <si>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</si>
  <si>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</si>
  <si>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</si>
  <si>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</si>
  <si>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</si>
  <si>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</si>
  <si>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</si>
  <si>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</si>
  <si>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</si>
  <si>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</si>
  <si>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</si>
  <si>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</si>
  <si>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</si>
  <si>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</si>
  <si>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</si>
  <si>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</si>
  <si>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</si>
  <si>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</si>
  <si>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</si>
  <si>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</si>
  <si>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</si>
  <si>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</si>
  <si>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</si>
  <si>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</si>
  <si>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</si>
  <si>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</si>
  <si>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</si>
  <si>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</si>
  <si>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</si>
  <si>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</si>
  <si>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</si>
  <si>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</si>
  <si>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</si>
  <si>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</si>
  <si>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</si>
  <si>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</si>
  <si>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</si>
  <si>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</si>
  <si>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</si>
  <si>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</si>
  <si>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</si>
  <si>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</si>
  <si>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</si>
  <si>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</si>
  <si>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</si>
  <si>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</si>
  <si>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</si>
  <si>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</si>
  <si>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</si>
  <si>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</si>
  <si>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</si>
  <si>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</si>
  <si>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</si>
  <si>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</si>
  <si>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</si>
  <si>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</si>
  <si>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</si>
  <si>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</si>
  <si>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</si>
  <si>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</si>
  <si>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</si>
  <si>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</si>
  <si>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</si>
  <si>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</si>
  <si>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</si>
  <si>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</si>
  <si>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</si>
  <si>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</si>
  <si>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</si>
  <si>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</si>
  <si>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</si>
  <si>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</si>
  <si>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</si>
  <si>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</si>
  <si>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</si>
  <si>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</si>
  <si>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</si>
  <si>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</si>
  <si>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</si>
  <si>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</si>
  <si>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</si>
  <si>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</si>
  <si>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</si>
  <si>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</si>
  <si>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</si>
  <si>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</si>
  <si>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</si>
  <si>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</si>
  <si>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</si>
  <si>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</si>
  <si>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</si>
  <si>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</si>
  <si>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</si>
  <si>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</si>
  <si>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</si>
  <si>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</si>
  <si>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</si>
  <si>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</si>
  <si>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</si>
  <si>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</si>
  <si>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</si>
  <si>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</si>
  <si>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</si>
  <si>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</si>
  <si>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</si>
  <si>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</si>
  <si>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</si>
  <si>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</si>
  <si>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</si>
  <si>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</si>
  <si>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</si>
  <si>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</si>
  <si>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</si>
  <si>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</si>
  <si>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</si>
  <si>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</si>
  <si>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</si>
  <si>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</si>
  <si>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</si>
  <si>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</si>
  <si>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</si>
  <si>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</si>
  <si>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</si>
  <si>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</si>
  <si>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</si>
  <si>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</si>
  <si>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</si>
  <si>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</si>
  <si>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</si>
  <si>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</si>
  <si>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</si>
  <si>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</si>
  <si>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</si>
  <si>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</si>
  <si>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</si>
  <si>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</si>
  <si>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</si>
  <si>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</si>
  <si>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</si>
  <si>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</si>
  <si>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</si>
  <si>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</si>
  <si>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</si>
  <si>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</si>
  <si>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</si>
  <si>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</si>
  <si>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</si>
  <si>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</si>
  <si>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</si>
  <si>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</si>
  <si>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</si>
  <si>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</si>
  <si>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</si>
  <si>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</si>
  <si>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</si>
  <si>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</si>
  <si>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</si>
  <si>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</si>
  <si>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</si>
  <si>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</si>
  <si>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</si>
  <si>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</si>
  <si>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</si>
  <si>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</si>
  <si>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</si>
  <si>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</si>
  <si>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</si>
  <si>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</si>
  <si>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</si>
  <si>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</si>
  <si>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</si>
  <si>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</si>
  <si>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</si>
  <si>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</si>
  <si>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</si>
  <si>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</si>
  <si>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</si>
  <si>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</si>
  <si>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</si>
  <si>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</si>
  <si>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</si>
  <si>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</si>
  <si>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</si>
  <si>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</si>
  <si>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</si>
  <si>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</si>
  <si>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</si>
  <si>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</si>
  <si>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</si>
  <si>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</si>
  <si>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</si>
  <si>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</si>
  <si>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</si>
  <si>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</si>
  <si>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</si>
  <si>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</si>
  <si>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</si>
  <si>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</si>
  <si>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</si>
  <si>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</si>
  <si>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</si>
  <si>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</si>
  <si>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</si>
  <si>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</si>
  <si>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</si>
  <si>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</si>
  <si>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</si>
  <si>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</si>
  <si>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</si>
  <si>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</si>
  <si>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</si>
  <si>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</si>
  <si>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</si>
  <si>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</si>
  <si>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</si>
  <si>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</si>
  <si>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</si>
  <si>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</si>
  <si>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</si>
  <si>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</si>
  <si>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</si>
  <si>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</si>
  <si>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</si>
  <si>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</si>
  <si>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</si>
  <si>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</si>
  <si>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</si>
  <si>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</si>
  <si>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</si>
  <si>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</si>
  <si>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</si>
  <si>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</si>
  <si>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</si>
  <si>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</si>
  <si>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</si>
  <si>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</si>
  <si>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</si>
  <si>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</si>
  <si>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</si>
  <si>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</si>
  <si>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</si>
  <si>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</si>
  <si>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</si>
  <si>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</si>
  <si>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</si>
  <si>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</si>
  <si>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</si>
  <si>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</si>
  <si>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</si>
  <si>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</si>
  <si>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</si>
  <si>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</si>
  <si>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</si>
  <si>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</si>
  <si>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</si>
  <si>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</si>
  <si>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</si>
  <si>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</si>
  <si>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</si>
  <si>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</si>
  <si>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</si>
  <si>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</si>
  <si>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</si>
  <si>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</si>
  <si>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</si>
  <si>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</si>
  <si>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</si>
  <si>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</si>
  <si>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</si>
  <si>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</si>
  <si>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</si>
  <si>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</si>
  <si>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</si>
  <si>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</si>
  <si>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</si>
  <si>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</si>
  <si>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</si>
  <si>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</si>
  <si>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</si>
  <si>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</si>
  <si>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</si>
  <si>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</si>
  <si>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</si>
  <si>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</si>
  <si>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</si>
  <si>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</si>
  <si>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</si>
  <si>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</si>
  <si>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</si>
  <si>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</si>
  <si>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</si>
  <si>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</si>
  <si>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</si>
  <si>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</si>
  <si>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</si>
  <si>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</si>
  <si>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</si>
  <si>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</si>
  <si>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</si>
  <si>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</si>
  <si>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</si>
  <si>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</si>
  <si>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</si>
  <si>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</si>
  <si>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</si>
  <si>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</si>
  <si>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</si>
  <si>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</si>
  <si>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</si>
  <si>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</si>
  <si>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</si>
  <si>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</si>
  <si>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</si>
  <si>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</si>
  <si>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</si>
  <si>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</si>
  <si>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</si>
  <si>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</si>
  <si>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</si>
  <si>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</si>
  <si>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</si>
  <si>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</si>
  <si>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</si>
  <si>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</si>
  <si>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</si>
  <si>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</si>
  <si>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</si>
  <si>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</si>
  <si>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</si>
  <si>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</si>
  <si>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</si>
  <si>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</si>
  <si>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</si>
  <si>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</si>
  <si>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</si>
  <si>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</si>
  <si>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</si>
  <si>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</si>
  <si>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</si>
  <si>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</si>
  <si>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</si>
  <si>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</si>
  <si>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</si>
  <si>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</si>
  <si>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</si>
  <si>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</si>
  <si>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</si>
  <si>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</si>
  <si>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</si>
  <si>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</si>
  <si>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</si>
  <si>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</si>
  <si>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</si>
  <si>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</si>
  <si>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</si>
  <si>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</si>
  <si>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</si>
  <si>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</si>
  <si>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</si>
  <si>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</si>
  <si>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</si>
  <si>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</si>
  <si>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</si>
  <si>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</si>
  <si>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</si>
  <si>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</si>
  <si>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</si>
  <si>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</si>
  <si>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</si>
  <si>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</si>
  <si>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</si>
  <si>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</si>
  <si>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</si>
  <si>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</si>
  <si>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</si>
  <si>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</si>
  <si>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</si>
  <si>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</si>
  <si>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</si>
  <si>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</si>
  <si>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</si>
  <si>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</si>
  <si>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</si>
  <si>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</si>
  <si>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</si>
  <si>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</si>
  <si>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</si>
  <si>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</si>
  <si>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</si>
  <si>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</si>
  <si>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</si>
  <si>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</si>
  <si>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</si>
  <si>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</si>
  <si>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</si>
  <si>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</si>
  <si>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</si>
  <si>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</si>
  <si>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</si>
  <si>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</si>
  <si>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</si>
  <si>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</si>
  <si>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</si>
  <si>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</si>
  <si>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</si>
  <si>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</si>
  <si>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</si>
  <si>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</si>
  <si>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</si>
  <si>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</si>
  <si>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</si>
  <si>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</si>
  <si>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</si>
  <si>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</si>
  <si>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</si>
  <si>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</si>
  <si>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</si>
  <si>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</si>
  <si>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</si>
  <si>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</si>
  <si>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</si>
  <si>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</si>
  <si>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</si>
  <si>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</si>
  <si>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</si>
  <si>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</si>
  <si>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</si>
  <si>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</si>
  <si>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</si>
  <si>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</si>
  <si>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</si>
  <si>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</si>
  <si>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</si>
  <si>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</si>
  <si>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</si>
  <si>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</si>
  <si>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</si>
  <si>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</si>
  <si>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</si>
  <si>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</si>
  <si>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</si>
  <si>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</si>
  <si>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</si>
  <si>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</si>
  <si>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</si>
  <si>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</si>
  <si>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</si>
  <si>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</si>
  <si>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</si>
  <si>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</si>
  <si>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</si>
  <si>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</si>
  <si>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</si>
  <si>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</si>
  <si>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</si>
  <si>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</si>
  <si>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</si>
  <si>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</si>
  <si>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</si>
  <si>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</si>
  <si>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</si>
  <si>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</si>
  <si>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</si>
  <si>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</si>
  <si>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</si>
  <si>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</si>
  <si>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</si>
  <si>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</si>
  <si>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</si>
  <si>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</si>
  <si>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</si>
  <si>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</si>
  <si>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</si>
  <si>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</si>
  <si>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</si>
  <si>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</si>
  <si>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</si>
  <si>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</si>
  <si>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</si>
  <si>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</si>
  <si>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</si>
  <si>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</si>
  <si>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</si>
  <si>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</si>
  <si>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</si>
  <si>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</si>
  <si>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</si>
  <si>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</si>
  <si>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</si>
  <si>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</si>
  <si>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</si>
  <si>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</si>
  <si>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</si>
  <si>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</si>
  <si>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</si>
  <si>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</si>
  <si>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</si>
  <si>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</si>
  <si>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</si>
  <si>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</si>
  <si>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</si>
  <si>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</si>
  <si>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</si>
  <si>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</si>
  <si>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</si>
  <si>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</si>
  <si>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</si>
  <si>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</si>
  <si>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</si>
  <si>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</si>
  <si>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</si>
  <si>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</si>
  <si>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</si>
  <si>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</si>
  <si>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</si>
  <si>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</si>
  <si>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</si>
  <si>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</si>
  <si>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</si>
  <si>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</si>
  <si>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</si>
  <si>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</si>
  <si>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</si>
  <si>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</si>
  <si>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</si>
  <si>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</si>
  <si>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</si>
  <si>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</si>
  <si>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</si>
  <si>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</si>
  <si>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</si>
  <si>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</si>
  <si>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</si>
  <si>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</si>
  <si>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</si>
  <si>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</si>
  <si>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</si>
  <si>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</si>
  <si>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</si>
  <si>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</si>
  <si>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</si>
  <si>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</si>
  <si>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</si>
  <si>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</si>
  <si>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</si>
  <si>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</si>
  <si>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</si>
  <si>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</si>
  <si>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</si>
  <si>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</si>
  <si>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</si>
  <si>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</si>
  <si>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</si>
  <si>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</si>
  <si>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</si>
  <si>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</si>
  <si>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</si>
  <si>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</si>
  <si>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</si>
  <si>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</si>
  <si>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</si>
  <si>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</si>
  <si>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</si>
  <si>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</si>
  <si>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</si>
  <si>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</si>
  <si>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</si>
  <si>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</si>
  <si>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</si>
  <si>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</si>
  <si>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</si>
  <si>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</si>
  <si>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</si>
  <si>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</si>
  <si>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</si>
  <si>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</si>
  <si>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</si>
  <si>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</si>
  <si>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</si>
  <si>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</si>
  <si>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</si>
  <si>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</si>
  <si>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</si>
  <si>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</si>
  <si>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</si>
  <si>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</si>
  <si>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</si>
  <si>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</si>
  <si>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</si>
  <si>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</si>
  <si>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</si>
  <si>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</si>
  <si>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</si>
  <si>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</si>
  <si>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</si>
  <si>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</si>
  <si>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</si>
  <si>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</si>
  <si>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</si>
  <si>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</si>
  <si>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</si>
  <si>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</si>
  <si>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</si>
  <si>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</si>
  <si>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</si>
  <si>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</si>
  <si>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</si>
  <si>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</si>
  <si>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</si>
  <si>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</si>
  <si>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</si>
  <si>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</si>
  <si>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</si>
  <si>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</si>
  <si>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</si>
  <si>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</si>
  <si>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</si>
  <si>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</si>
  <si>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</si>
  <si>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</si>
  <si>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</si>
  <si>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</si>
  <si>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</si>
  <si>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</si>
  <si>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</si>
  <si>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</si>
  <si>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</si>
  <si>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</si>
  <si>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</si>
  <si>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</si>
  <si>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</si>
  <si>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</si>
  <si>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</si>
  <si>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</si>
  <si>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</si>
  <si>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</si>
  <si>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</si>
  <si>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</si>
  <si>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</si>
  <si>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</si>
  <si>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</si>
  <si>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</si>
  <si>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</si>
  <si>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</si>
  <si>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</si>
  <si>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</si>
  <si>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</si>
  <si>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</si>
  <si>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</si>
  <si>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</si>
  <si>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</si>
  <si>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</si>
  <si>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</si>
  <si>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</si>
  <si>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</si>
  <si>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</si>
  <si>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</si>
  <si>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</si>
  <si>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</si>
  <si>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</si>
  <si>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</si>
  <si>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</si>
  <si>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</si>
  <si>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</si>
  <si>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</si>
  <si>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</si>
  <si>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</si>
  <si>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</si>
  <si>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</si>
  <si>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</si>
  <si>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</si>
  <si>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</si>
  <si>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</si>
  <si>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</si>
  <si>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</si>
  <si>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</si>
  <si>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</si>
  <si>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</si>
  <si>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</si>
  <si>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</si>
  <si>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</si>
  <si>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</si>
  <si>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</si>
  <si>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</si>
  <si>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</si>
  <si>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</si>
  <si>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</si>
  <si>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</si>
  <si>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</si>
  <si>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</si>
  <si>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</si>
  <si>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</si>
  <si>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</si>
  <si>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</si>
  <si>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</si>
  <si>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</si>
  <si>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</si>
  <si>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</si>
  <si>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</si>
  <si>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</si>
  <si>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</si>
  <si>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</si>
  <si>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</si>
  <si>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</si>
  <si>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</si>
  <si>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</si>
  <si>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</si>
  <si>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</si>
  <si>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</si>
  <si>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</si>
  <si>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</si>
  <si>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</si>
  <si>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</si>
  <si>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</si>
  <si>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</si>
  <si>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</si>
  <si>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</si>
  <si>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</si>
  <si>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</si>
  <si>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</si>
  <si>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</si>
  <si>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</si>
  <si>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</si>
  <si>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</si>
  <si>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</si>
  <si>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</si>
  <si>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</si>
  <si>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</si>
  <si>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</si>
  <si>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</si>
  <si>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</si>
  <si>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</si>
  <si>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</si>
  <si>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</si>
  <si>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</si>
  <si>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</si>
  <si>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</si>
  <si>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</si>
  <si>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</si>
  <si>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</si>
  <si>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</si>
  <si>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</si>
  <si>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</si>
  <si>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</si>
  <si>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</si>
  <si>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</si>
  <si>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</si>
  <si>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</si>
  <si>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</si>
  <si>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</si>
  <si>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</si>
  <si>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</si>
  <si>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</si>
  <si>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</si>
  <si>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</si>
  <si>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</si>
  <si>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</si>
  <si>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</si>
  <si>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</si>
  <si>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</si>
  <si>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</si>
  <si>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</si>
  <si>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</si>
  <si>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</si>
  <si>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</si>
  <si>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</si>
  <si>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</si>
  <si>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</si>
  <si>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</si>
  <si>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</si>
  <si>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</si>
  <si>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</si>
  <si>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</si>
  <si>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</si>
  <si>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</si>
  <si>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</si>
  <si>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</si>
  <si>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</si>
  <si>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</si>
  <si>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</si>
  <si>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</si>
  <si>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</si>
  <si>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</si>
  <si>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</si>
  <si>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</si>
  <si>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</si>
  <si>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</si>
  <si>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</si>
  <si>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</si>
  <si>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</si>
  <si>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</si>
  <si>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</si>
  <si>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</si>
  <si>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</si>
  <si>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</si>
  <si>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</si>
  <si>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</si>
  <si>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</si>
  <si>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</si>
  <si>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</si>
  <si>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</si>
  <si>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</si>
  <si>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</si>
  <si>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</si>
  <si>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</si>
  <si>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</si>
  <si>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</si>
  <si>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</si>
  <si>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</si>
  <si>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</si>
  <si>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</si>
  <si>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</si>
  <si>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</si>
  <si>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</si>
  <si>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</si>
  <si>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</si>
  <si>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</si>
  <si>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</si>
  <si>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</si>
  <si>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</si>
  <si>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</si>
  <si>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</si>
  <si>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</si>
  <si>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</si>
  <si>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</si>
  <si>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</si>
  <si>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</si>
  <si>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</si>
  <si>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</si>
  <si>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</si>
  <si>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</si>
  <si>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</si>
  <si>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</si>
  <si>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</si>
  <si>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</si>
  <si>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</si>
  <si>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</si>
  <si>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</si>
  <si>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</si>
  <si>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</si>
  <si>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</si>
  <si>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</si>
  <si>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</si>
  <si>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</si>
  <si>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</si>
  <si>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</si>
  <si>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</si>
  <si>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</si>
  <si>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</si>
  <si>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</si>
  <si>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</si>
  <si>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</si>
  <si>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</si>
  <si>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</si>
  <si>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</si>
  <si>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</si>
  <si>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</si>
  <si>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</si>
  <si>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</si>
  <si>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</si>
  <si>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</si>
  <si>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</si>
  <si>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</si>
  <si>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</si>
  <si>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</si>
  <si>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</si>
  <si>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</si>
  <si>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</si>
  <si>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</si>
  <si>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</si>
  <si>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</si>
  <si>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</si>
  <si>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</si>
  <si>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</si>
  <si>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</si>
  <si>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</si>
  <si>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</si>
  <si>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</si>
  <si>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</si>
  <si>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</si>
  <si>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</si>
  <si>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</si>
  <si>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</si>
  <si>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</si>
  <si>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</si>
  <si>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</si>
  <si>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</si>
  <si>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</si>
  <si>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</si>
  <si>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</si>
  <si>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</si>
  <si>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</si>
  <si>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</si>
  <si>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</si>
  <si>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</si>
  <si>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</si>
  <si>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</si>
  <si>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</si>
  <si>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</si>
  <si>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</si>
  <si>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</si>
  <si>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</si>
  <si>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</si>
  <si>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</si>
  <si>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</si>
  <si>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</si>
  <si>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</si>
  <si>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</si>
  <si>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</si>
  <si>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</si>
  <si>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</si>
  <si>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</si>
  <si>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</si>
  <si>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</si>
  <si>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</si>
  <si>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</si>
  <si>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</si>
  <si>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</si>
  <si>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</si>
  <si>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</si>
  <si>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</si>
  <si>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</si>
  <si>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</si>
  <si>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</si>
  <si>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</si>
  <si>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</si>
  <si>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</si>
  <si>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</si>
  <si>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</si>
  <si>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</si>
  <si>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</si>
  <si>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</si>
  <si>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</si>
  <si>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</si>
  <si>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</si>
  <si>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</si>
  <si>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</si>
  <si>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</si>
  <si>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</si>
  <si>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</si>
  <si>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</si>
  <si>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</si>
  <si>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</si>
  <si>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</si>
  <si>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</si>
  <si>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</si>
  <si>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</si>
  <si>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</si>
  <si>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</si>
  <si>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</si>
  <si>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</si>
  <si>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</si>
  <si>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</si>
  <si>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</si>
  <si>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</si>
  <si>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</si>
  <si>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</si>
  <si>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</si>
  <si>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</si>
  <si>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</si>
  <si>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</si>
  <si>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</si>
  <si>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</si>
  <si>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</si>
  <si>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</si>
  <si>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</si>
  <si>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</si>
  <si>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</si>
  <si>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</si>
  <si>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</si>
  <si>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</si>
  <si>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</si>
  <si>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</si>
  <si>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</si>
  <si>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</si>
  <si>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</si>
  <si>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</si>
  <si>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</si>
  <si>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</si>
  <si>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</si>
  <si>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</si>
  <si>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</si>
  <si>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</si>
  <si>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</si>
  <si>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</si>
  <si>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</si>
  <si>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</si>
  <si>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</si>
  <si>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</si>
  <si>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</si>
  <si>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</si>
  <si>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</si>
  <si>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</si>
  <si>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</si>
  <si>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</si>
  <si>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</si>
  <si>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</si>
  <si>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</si>
  <si>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</si>
  <si>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</si>
  <si>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</si>
  <si>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</si>
  <si>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</si>
  <si>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</si>
  <si>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</si>
  <si>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</si>
  <si>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</si>
  <si>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</si>
  <si>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</si>
  <si>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</si>
  <si>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</si>
  <si>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</si>
  <si>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</si>
  <si>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</si>
  <si>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</si>
  <si>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</si>
  <si>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</si>
  <si>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</si>
  <si>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</si>
  <si>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</si>
  <si>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</si>
  <si>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</si>
  <si>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</si>
  <si>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</si>
  <si>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</si>
  <si>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</si>
  <si>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</si>
  <si>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</si>
  <si>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</si>
  <si>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</si>
  <si>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</si>
  <si>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</si>
  <si>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</si>
  <si>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</si>
  <si>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</si>
  <si>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</si>
  <si>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</si>
  <si>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</si>
  <si>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</si>
  <si>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</si>
  <si>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</si>
  <si>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</si>
  <si>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</si>
  <si>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</si>
  <si>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</si>
  <si>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</si>
  <si>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</si>
  <si>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</si>
  <si>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</si>
  <si>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</si>
  <si>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</si>
  <si>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</si>
  <si>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</si>
  <si>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</si>
  <si>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</si>
  <si>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</si>
  <si>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</si>
  <si>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</si>
  <si>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</si>
  <si>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</si>
  <si>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</si>
  <si>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</si>
  <si>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</si>
  <si>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</si>
  <si>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</si>
  <si>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</si>
  <si>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</si>
  <si>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</si>
  <si>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</si>
  <si>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</si>
  <si>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</si>
  <si>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</si>
  <si>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</si>
  <si>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</si>
  <si>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</si>
  <si>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</si>
  <si>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</si>
  <si>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</si>
  <si>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</si>
  <si>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</si>
  <si>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</si>
  <si>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</si>
  <si>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</si>
  <si>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</si>
  <si>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</si>
  <si>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</si>
  <si>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</si>
  <si>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</si>
  <si>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</si>
  <si>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</si>
  <si>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</si>
  <si>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</si>
  <si>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</si>
  <si>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</si>
  <si>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</si>
  <si>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</si>
  <si>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</si>
  <si>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</si>
  <si>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</si>
  <si>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</si>
  <si>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</si>
  <si>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</si>
  <si>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</si>
  <si>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</si>
  <si>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</si>
  <si>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</si>
  <si>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</si>
  <si>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</si>
  <si>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</si>
  <si>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</si>
  <si>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</si>
  <si>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</si>
  <si>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</si>
  <si>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</si>
  <si>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</si>
  <si>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</si>
  <si>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</si>
  <si>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</si>
  <si>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</si>
  <si>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</si>
  <si>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</si>
  <si>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</si>
  <si>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</si>
  <si>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</si>
  <si>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</si>
  <si>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</si>
  <si>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</si>
  <si>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</si>
  <si>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</si>
  <si>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</si>
  <si>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</si>
  <si>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</si>
  <si>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</si>
  <si>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</si>
  <si>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</si>
  <si>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</si>
  <si>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</si>
  <si>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</si>
  <si>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</si>
  <si>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</si>
  <si>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</si>
  <si>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</si>
  <si>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</si>
  <si>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</si>
  <si>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</si>
  <si>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</si>
  <si>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</si>
  <si>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</si>
  <si>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</si>
  <si>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</si>
  <si>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</si>
  <si>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</si>
  <si>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</si>
  <si>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</si>
  <si>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</si>
  <si>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</si>
  <si>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</si>
  <si>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</si>
  <si>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</si>
  <si>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</si>
  <si>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</si>
  <si>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</si>
  <si>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</si>
  <si>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</si>
  <si>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</si>
  <si>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</si>
  <si>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</si>
  <si>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</si>
  <si>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</si>
  <si>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</si>
  <si>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</si>
  <si>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</si>
  <si>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</si>
  <si>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</si>
  <si>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</si>
  <si>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</si>
  <si>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</si>
  <si>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</si>
  <si>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</si>
  <si>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</si>
  <si>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</si>
  <si>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</si>
  <si>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</si>
  <si>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</si>
  <si>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</si>
  <si>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</si>
  <si>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</si>
  <si>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</si>
  <si>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</si>
  <si>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</si>
  <si>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</si>
  <si>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</si>
  <si>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</si>
  <si>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</si>
  <si>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</si>
  <si>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</si>
  <si>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</si>
  <si>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</si>
  <si>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</si>
  <si>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</si>
  <si>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</si>
  <si>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</si>
  <si>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</si>
  <si>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</si>
  <si>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</si>
  <si>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</si>
  <si>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</si>
  <si>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</si>
  <si>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</si>
  <si>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</si>
  <si>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</si>
  <si>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</si>
  <si>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</si>
  <si>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</si>
  <si>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</si>
  <si>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</si>
  <si>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</si>
  <si>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</si>
  <si>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</si>
  <si>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</si>
  <si>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</si>
  <si>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</si>
  <si>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</si>
  <si>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</si>
  <si>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</si>
  <si>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</si>
  <si>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</si>
  <si>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</si>
  <si>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</si>
  <si>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</si>
  <si>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</si>
  <si>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</si>
  <si>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</si>
  <si>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</si>
  <si>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</si>
  <si>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</si>
  <si>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</si>
  <si>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</si>
  <si>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</si>
  <si>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</si>
  <si>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</si>
  <si>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</si>
  <si>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</si>
  <si>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</si>
  <si>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</si>
  <si>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</si>
  <si>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</si>
  <si>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</si>
  <si>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</si>
  <si>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</si>
  <si>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</si>
  <si>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</si>
  <si>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</si>
  <si>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</si>
  <si>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</si>
  <si>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</si>
  <si>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</si>
  <si>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</si>
  <si>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</si>
  <si>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</si>
  <si>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</si>
  <si>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</si>
  <si>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</si>
  <si>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</si>
  <si>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</si>
  <si>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</si>
  <si>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</si>
  <si>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</si>
  <si>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</si>
  <si>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</si>
  <si>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</si>
  <si>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</si>
  <si>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</si>
  <si>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</si>
  <si>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</si>
  <si>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</si>
  <si>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</si>
  <si>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</si>
  <si>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</si>
  <si>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</si>
  <si>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</si>
  <si>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</si>
  <si>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</si>
  <si>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</si>
  <si>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</si>
  <si>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</si>
  <si>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</si>
  <si>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</si>
  <si>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</si>
  <si>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</si>
  <si>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</si>
  <si>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</si>
  <si>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</si>
  <si>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</si>
  <si>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</si>
  <si>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</si>
  <si>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</si>
  <si>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</si>
  <si>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</si>
  <si>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</si>
  <si>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</si>
  <si>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</si>
  <si>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</si>
  <si>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</si>
  <si>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</si>
  <si>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</si>
  <si>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</si>
  <si>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</si>
  <si>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</si>
  <si>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</si>
  <si>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</si>
  <si>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</si>
  <si>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</si>
  <si>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</si>
  <si>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</si>
  <si>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</si>
  <si>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</si>
  <si>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</si>
  <si>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</si>
  <si>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</si>
  <si>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</si>
  <si>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</si>
  <si>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</si>
  <si>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</si>
  <si>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</si>
  <si>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</si>
  <si>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</si>
  <si>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</si>
  <si>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</si>
  <si>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</si>
  <si>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</si>
  <si>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</si>
  <si>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</si>
  <si>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</si>
  <si>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</si>
  <si>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</si>
  <si>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</si>
  <si>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</si>
  <si>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</si>
  <si>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</si>
  <si>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</si>
  <si>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</si>
  <si>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</si>
  <si>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</si>
  <si>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</si>
  <si>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</si>
  <si>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</si>
  <si>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</si>
  <si>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</si>
  <si>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</si>
  <si>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</si>
  <si>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</si>
  <si>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</si>
  <si>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</si>
  <si>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</si>
  <si>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</si>
  <si>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</si>
  <si>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</si>
  <si>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</si>
  <si>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</si>
  <si>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</si>
  <si>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</si>
  <si>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</si>
  <si>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</si>
  <si>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</si>
  <si>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</si>
  <si>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</si>
  <si>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</si>
  <si>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</si>
  <si>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</si>
  <si>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</si>
  <si>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</si>
  <si>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</si>
  <si>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</si>
  <si>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</si>
  <si>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</si>
  <si>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</si>
  <si>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</si>
  <si>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</si>
  <si>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</si>
  <si>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</si>
  <si>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</si>
  <si>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</si>
  <si>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</si>
  <si>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</si>
  <si>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</si>
  <si>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</si>
  <si>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</si>
  <si>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</si>
  <si>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</si>
  <si>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</si>
  <si>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</si>
  <si>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</si>
  <si>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</si>
  <si>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</si>
  <si>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</si>
  <si>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</si>
  <si>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</si>
  <si>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</si>
  <si>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</si>
  <si>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</si>
  <si>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</si>
  <si>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</si>
  <si>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</si>
  <si>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</si>
  <si>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</si>
  <si>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</si>
  <si>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</si>
  <si>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</si>
  <si>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</si>
  <si>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</si>
  <si>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</si>
  <si>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</si>
  <si>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</si>
  <si>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</si>
  <si>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</si>
  <si>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</si>
  <si>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</si>
  <si>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</si>
  <si>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</si>
  <si>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</si>
  <si>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</si>
  <si>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</si>
  <si>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</si>
  <si>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</si>
  <si>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</si>
  <si>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</si>
  <si>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</si>
  <si>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</si>
  <si>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</si>
  <si>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</si>
  <si>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</si>
  <si>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</si>
  <si>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</si>
  <si>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</si>
  <si>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</si>
  <si>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</si>
  <si>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</si>
  <si>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</si>
  <si>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</si>
  <si>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</si>
  <si>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</si>
  <si>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</si>
  <si>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</si>
  <si>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</si>
  <si>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</si>
  <si>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</si>
  <si>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</si>
  <si>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</si>
  <si>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</si>
  <si>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</si>
  <si>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</si>
  <si>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</si>
  <si>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</si>
  <si>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</si>
  <si>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</si>
  <si>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</si>
  <si>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</si>
  <si>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</si>
  <si>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</si>
  <si>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</si>
  <si>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</si>
  <si>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</si>
  <si>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</si>
  <si>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</si>
  <si>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</si>
  <si>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</si>
  <si>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</si>
  <si>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</si>
  <si>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</si>
  <si>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</si>
  <si>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</si>
  <si>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</si>
  <si>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</si>
  <si>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</si>
  <si>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</si>
  <si>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</si>
  <si>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</si>
  <si>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</si>
  <si>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</si>
  <si>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</si>
  <si>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</si>
  <si>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</si>
  <si>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</si>
  <si>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</si>
  <si>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</si>
  <si>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</si>
  <si>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</si>
  <si>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</si>
  <si>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</si>
  <si>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</si>
  <si>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</si>
  <si>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</si>
  <si>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</si>
  <si>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</si>
  <si>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</si>
  <si>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</si>
  <si>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</si>
  <si>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</si>
  <si>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</si>
  <si>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</si>
  <si>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</si>
  <si>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</si>
  <si>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</si>
  <si>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</si>
  <si>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</si>
  <si>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</si>
  <si>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</si>
  <si>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</si>
  <si>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</si>
  <si>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</si>
  <si>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</si>
  <si>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</si>
  <si>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</si>
  <si>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</si>
  <si>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</si>
  <si>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</si>
  <si>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</si>
  <si>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</si>
  <si>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</si>
  <si>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</si>
  <si>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</si>
  <si>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</si>
  <si>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</si>
  <si>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</si>
  <si>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</si>
  <si>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</si>
  <si>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</si>
  <si>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</si>
  <si>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</si>
  <si>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</si>
  <si>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</si>
  <si>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</si>
  <si>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</si>
  <si>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</si>
  <si>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</si>
  <si>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</si>
  <si>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</si>
  <si>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</si>
  <si>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</si>
  <si>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</si>
  <si>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</si>
  <si>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</si>
  <si>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</si>
  <si>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</si>
  <si>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</si>
  <si>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</si>
  <si>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</si>
  <si>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</si>
  <si>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</si>
  <si>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</si>
  <si>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</si>
  <si>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</si>
  <si>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</si>
  <si>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</si>
  <si>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</si>
  <si>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</si>
  <si>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</si>
  <si>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</si>
  <si>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</si>
  <si>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</si>
  <si>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</si>
  <si>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</si>
  <si>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</si>
  <si>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</si>
  <si>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</si>
  <si>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</si>
  <si>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</si>
  <si>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</si>
  <si>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</si>
  <si>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</si>
  <si>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</si>
  <si>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</si>
  <si>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</si>
  <si>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</si>
  <si>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</si>
  <si>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</si>
  <si>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</si>
  <si>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</si>
  <si>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</si>
  <si>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</si>
  <si>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</si>
  <si>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</si>
  <si>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</si>
  <si>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</si>
  <si>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</si>
  <si>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</si>
  <si>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</si>
  <si>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</si>
  <si>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</si>
  <si>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</si>
  <si>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</si>
  <si>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</si>
  <si>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</si>
  <si>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</si>
  <si>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</si>
  <si>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</si>
  <si>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</si>
  <si>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</si>
  <si>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</si>
  <si>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</si>
  <si>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</si>
  <si>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</si>
  <si>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</si>
  <si>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</si>
  <si>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</si>
  <si>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</si>
  <si>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</si>
  <si>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</si>
  <si>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</si>
  <si>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</si>
  <si>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</si>
  <si>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</si>
  <si>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</si>
  <si>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</si>
  <si>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</si>
  <si>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</si>
  <si>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</si>
  <si>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</si>
  <si>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</si>
  <si>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</si>
  <si>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</si>
  <si>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</si>
  <si>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</si>
  <si>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</si>
  <si>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</si>
  <si>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</si>
  <si>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</si>
  <si>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</si>
  <si>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</si>
  <si>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</si>
  <si>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</si>
  <si>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</si>
  <si>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</si>
  <si>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</si>
  <si>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</si>
  <si>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</si>
  <si>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</si>
  <si>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</si>
  <si>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</si>
  <si>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</si>
  <si>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</si>
  <si>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</si>
  <si>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</si>
  <si>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</si>
  <si>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</si>
  <si>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</si>
  <si>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</si>
  <si>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</si>
  <si>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</si>
  <si>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</si>
  <si>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</si>
  <si>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</si>
  <si>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</si>
  <si>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</si>
  <si>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</si>
  <si>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</si>
  <si>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</si>
  <si>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</si>
  <si>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</si>
  <si>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</si>
  <si>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</si>
  <si>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</si>
  <si>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</si>
  <si>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</si>
  <si>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</si>
  <si>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</si>
  <si>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</si>
  <si>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</si>
  <si>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</si>
  <si>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</si>
  <si>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</si>
  <si>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</si>
  <si>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</si>
  <si>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</si>
  <si>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</si>
  <si>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</si>
  <si>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</si>
  <si>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</si>
  <si>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</si>
  <si>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</si>
  <si>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</si>
  <si>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</si>
  <si>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</si>
  <si>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</si>
  <si>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</si>
  <si>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</si>
  <si>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</si>
  <si>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</si>
  <si>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</si>
  <si>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</si>
  <si>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</si>
  <si>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</si>
  <si>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</si>
  <si>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</si>
  <si>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</si>
  <si>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</si>
  <si>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</si>
  <si>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</si>
  <si>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</si>
  <si>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</si>
  <si>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</si>
  <si>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</si>
  <si>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</si>
  <si>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</si>
  <si>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</si>
  <si>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</si>
  <si>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</si>
  <si>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</si>
  <si>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</si>
  <si>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</si>
  <si>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</si>
  <si>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</si>
  <si>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</si>
  <si>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</si>
  <si>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</si>
  <si>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</si>
  <si>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</si>
  <si>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</si>
  <si>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</si>
  <si>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</si>
  <si>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</si>
  <si>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</si>
  <si>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</si>
  <si>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</si>
  <si>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</si>
  <si>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</si>
  <si>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</si>
  <si>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</si>
  <si>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</si>
  <si>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</si>
  <si>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</si>
  <si>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</si>
  <si>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</si>
  <si>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</si>
  <si>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</si>
  <si>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</si>
  <si>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</si>
  <si>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</si>
  <si>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</si>
  <si>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</si>
  <si>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</si>
  <si>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</si>
  <si>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</si>
  <si>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</si>
  <si>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</si>
  <si>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</si>
  <si>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</si>
  <si>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</si>
  <si>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</si>
  <si>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</si>
  <si>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</si>
  <si>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</si>
  <si>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</si>
  <si>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</si>
  <si>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</si>
  <si>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</si>
  <si>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</si>
  <si>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</si>
  <si>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</si>
  <si>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</si>
  <si>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</si>
  <si>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</si>
  <si>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</si>
  <si>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</si>
  <si>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</si>
  <si>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</si>
  <si>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</si>
  <si>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</si>
  <si>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</si>
  <si>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</si>
  <si>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</si>
  <si>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</si>
  <si>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</si>
  <si>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</si>
  <si>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</si>
  <si>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</si>
  <si>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</si>
  <si>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</si>
  <si>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</si>
  <si>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</si>
  <si>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</si>
  <si>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</si>
  <si>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</si>
  <si>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</si>
  <si>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</si>
  <si>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</si>
  <si>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</si>
  <si>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</si>
  <si>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</si>
  <si>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</si>
  <si>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</si>
  <si>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</si>
  <si>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</si>
  <si>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</si>
  <si>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</si>
  <si>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</si>
  <si>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</si>
  <si>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</si>
  <si>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</si>
  <si>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</si>
  <si>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</si>
  <si>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</si>
  <si>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</si>
  <si>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</si>
  <si>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</si>
  <si>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</si>
  <si>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</si>
  <si>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</si>
  <si>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</si>
  <si>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</si>
  <si>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</si>
  <si>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</si>
  <si>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</si>
  <si>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</si>
  <si>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</si>
  <si>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</si>
  <si>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</si>
  <si>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</si>
  <si>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</si>
  <si>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</si>
  <si>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</si>
  <si>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</si>
  <si>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</si>
  <si>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</si>
  <si>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</si>
  <si>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</si>
  <si>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</si>
  <si>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</si>
  <si>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</si>
  <si>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</si>
  <si>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</si>
  <si>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</si>
  <si>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</si>
  <si>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</si>
  <si>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</si>
  <si>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</si>
  <si>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</si>
  <si>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</si>
  <si>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</si>
  <si>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</si>
  <si>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</si>
  <si>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</si>
  <si>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</si>
  <si>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</si>
  <si>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</si>
  <si>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</si>
  <si>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</si>
  <si>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</si>
  <si>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</si>
  <si>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</si>
  <si>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</si>
  <si>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</si>
  <si>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</si>
  <si>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</si>
  <si>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</si>
  <si>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</si>
  <si>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</si>
  <si>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</si>
  <si>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</si>
  <si>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</si>
  <si>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</si>
  <si>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</si>
  <si>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</si>
  <si>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</si>
  <si>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</si>
  <si>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</si>
  <si>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</si>
  <si>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</si>
  <si>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</si>
  <si>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</si>
  <si>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</si>
  <si>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</si>
  <si>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</si>
  <si>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</si>
  <si>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</si>
  <si>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</si>
  <si>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</si>
  <si>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</si>
  <si>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</si>
  <si>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</si>
  <si>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</si>
  <si>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</si>
  <si>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</si>
  <si>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</si>
  <si>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</si>
  <si>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</si>
  <si>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</si>
  <si>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</si>
  <si>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</si>
  <si>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</si>
  <si>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</si>
  <si>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</si>
  <si>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</si>
  <si>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</si>
  <si>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</si>
  <si>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</si>
  <si>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</si>
  <si>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</si>
  <si>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</si>
  <si>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</si>
  <si>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</si>
  <si>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</si>
  <si>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</si>
  <si>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</si>
  <si>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</si>
  <si>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</si>
  <si>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</si>
  <si>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</si>
  <si>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</si>
  <si>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</si>
  <si>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</si>
  <si>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</si>
  <si>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</si>
  <si>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</si>
  <si>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</si>
  <si>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</si>
  <si>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</si>
  <si>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</si>
  <si>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</si>
  <si>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</si>
  <si>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</si>
  <si>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</si>
  <si>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</si>
  <si>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</si>
  <si>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</si>
  <si>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</si>
  <si>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</si>
  <si>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</si>
  <si>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</si>
  <si>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</si>
  <si>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</si>
  <si>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</si>
  <si>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</si>
  <si>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</si>
  <si>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</si>
  <si>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</si>
  <si>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</si>
  <si>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</si>
  <si>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</si>
  <si>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</si>
  <si>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</si>
  <si>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</si>
  <si>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</si>
  <si>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</si>
  <si>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</si>
  <si>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</si>
  <si>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</si>
  <si>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</si>
  <si>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</si>
  <si>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</si>
  <si>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</si>
  <si>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</si>
  <si>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</si>
  <si>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</si>
  <si>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</si>
  <si>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</si>
  <si>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</si>
  <si>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</si>
  <si>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</si>
  <si>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</si>
  <si>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</si>
  <si>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</si>
  <si>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</si>
  <si>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</si>
  <si>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</si>
  <si>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</si>
  <si>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</si>
  <si>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</si>
  <si>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</si>
  <si>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</si>
  <si>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</si>
  <si>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</si>
  <si>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</si>
  <si>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</si>
  <si>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</si>
  <si>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</si>
  <si>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</si>
  <si>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</si>
  <si>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</si>
  <si>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</si>
  <si>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</si>
  <si>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</si>
  <si>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</si>
  <si>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</si>
  <si>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</si>
  <si>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</si>
  <si>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</si>
  <si>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</si>
  <si>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</si>
  <si>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</si>
  <si>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</si>
  <si>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</si>
  <si>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</si>
  <si>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</si>
  <si>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</si>
  <si>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</si>
  <si>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</si>
  <si>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</si>
  <si>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</si>
  <si>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</si>
  <si>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</si>
  <si>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</si>
  <si>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</si>
  <si>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</si>
  <si>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</si>
  <si>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</si>
  <si>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</si>
  <si>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</si>
  <si>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</si>
  <si>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</si>
  <si>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</si>
  <si>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</si>
  <si>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</si>
  <si>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</si>
  <si>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</si>
  <si>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</si>
  <si>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</si>
  <si>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</si>
  <si>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</si>
  <si>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</si>
  <si>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</si>
  <si>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</si>
  <si>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</si>
  <si>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</si>
  <si>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</si>
  <si>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</si>
  <si>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</si>
  <si>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</si>
  <si>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</si>
  <si>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</si>
  <si>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</si>
  <si>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</si>
  <si>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</si>
  <si>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</si>
  <si>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</si>
  <si>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</si>
  <si>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</si>
  <si>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</si>
  <si>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</si>
  <si>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</si>
  <si>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</si>
  <si>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</si>
  <si>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</si>
  <si>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</si>
  <si>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</si>
  <si>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</si>
  <si>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</si>
  <si>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</si>
  <si>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</si>
  <si>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</si>
  <si>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</si>
  <si>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</si>
  <si>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</si>
  <si>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</si>
  <si>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</si>
  <si>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</si>
  <si>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</si>
  <si>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</si>
  <si>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</si>
  <si>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</si>
  <si>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</si>
  <si>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</si>
  <si>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</si>
  <si>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</si>
  <si>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</si>
  <si>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</si>
  <si>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</si>
  <si>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</si>
  <si>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</si>
  <si>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</si>
  <si>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</si>
  <si>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</si>
  <si>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</si>
  <si>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</si>
  <si>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</si>
  <si>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</si>
  <si>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</si>
  <si>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</si>
  <si>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</si>
  <si>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</si>
  <si>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</si>
  <si>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</si>
  <si>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</si>
  <si>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</si>
  <si>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</si>
  <si>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</si>
  <si>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</si>
  <si>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</si>
  <si>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</si>
  <si>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</si>
  <si>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</si>
  <si>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</si>
  <si>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</si>
  <si>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</si>
  <si>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</si>
  <si>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</si>
  <si>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</si>
  <si>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</si>
  <si>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</si>
  <si>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</si>
  <si>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</si>
  <si>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</si>
  <si>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</si>
  <si>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</si>
  <si>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</si>
  <si>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</si>
  <si>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</si>
  <si>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</si>
  <si>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</si>
  <si>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</si>
  <si>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</si>
  <si>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</si>
  <si>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</si>
  <si>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</si>
  <si>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</si>
  <si>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</si>
  <si>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</si>
  <si>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</si>
  <si>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</si>
  <si>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</si>
  <si>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</si>
  <si>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</si>
  <si>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</si>
  <si>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</si>
  <si>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</si>
  <si>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</si>
  <si>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</si>
  <si>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</si>
  <si>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</si>
  <si>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</si>
  <si>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</si>
  <si>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</si>
  <si>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</si>
  <si>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</si>
  <si>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</si>
  <si>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</si>
  <si>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</si>
  <si>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</si>
  <si>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</si>
  <si>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</si>
  <si>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</si>
  <si>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</si>
  <si>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</si>
  <si>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</si>
  <si>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</si>
  <si>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</si>
  <si>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</si>
  <si>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</si>
  <si>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</si>
  <si>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</si>
  <si>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</si>
  <si>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</si>
  <si>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</si>
  <si>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</si>
  <si>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</si>
  <si>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</si>
  <si>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</si>
  <si>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</si>
  <si>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</si>
  <si>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</si>
  <si>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</si>
  <si>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</si>
  <si>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</si>
  <si>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</si>
  <si>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</si>
  <si>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</si>
  <si>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</si>
  <si>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</si>
  <si>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</si>
  <si>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</si>
  <si>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</si>
  <si>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</si>
  <si>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</si>
  <si>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</si>
  <si>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</si>
  <si>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</si>
  <si>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</si>
  <si>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</si>
  <si>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</si>
  <si>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</si>
  <si>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</si>
  <si>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</si>
  <si>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</si>
  <si>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</si>
  <si>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</si>
  <si>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</si>
  <si>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</si>
  <si>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</si>
  <si>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</si>
  <si>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</si>
  <si>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</si>
  <si>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</si>
  <si>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</si>
  <si>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</si>
  <si>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</si>
  <si>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</si>
  <si>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</si>
  <si>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</si>
  <si>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</si>
  <si>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</si>
  <si>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</si>
  <si>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</si>
  <si>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</si>
  <si>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</si>
  <si>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</si>
  <si>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</si>
  <si>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</si>
  <si>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</si>
  <si>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</si>
  <si>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</si>
  <si>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</si>
  <si>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</si>
  <si>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</si>
  <si>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</si>
  <si>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</si>
  <si>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</si>
  <si>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</si>
  <si>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</si>
  <si>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</si>
  <si>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</si>
  <si>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</si>
  <si>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</si>
  <si>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</si>
  <si>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</si>
  <si>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</si>
  <si>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</si>
  <si>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</si>
  <si>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</si>
  <si>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</si>
  <si>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</si>
  <si>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</si>
  <si>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</si>
  <si>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</si>
  <si>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</si>
  <si>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</si>
  <si>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</si>
  <si>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</si>
  <si>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</si>
  <si>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</si>
  <si>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</si>
  <si>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</si>
  <si>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</si>
  <si>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</si>
  <si>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</si>
  <si>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</si>
  <si>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</si>
  <si>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</si>
  <si>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</si>
  <si>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</si>
  <si>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</si>
  <si>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</si>
  <si>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</si>
  <si>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</si>
  <si>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</si>
  <si>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</si>
  <si>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</si>
  <si>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</si>
  <si>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</si>
  <si>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</si>
  <si>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</si>
  <si>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</si>
  <si>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</si>
  <si>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</si>
  <si>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</si>
  <si>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</si>
  <si>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</si>
  <si>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</si>
  <si>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</si>
  <si>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</si>
  <si>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</si>
  <si>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</si>
  <si>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</si>
  <si>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</si>
  <si>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</si>
  <si>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</si>
  <si>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</si>
  <si>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</si>
  <si>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</si>
  <si>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</si>
  <si>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</si>
  <si>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</si>
  <si>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</si>
  <si>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</si>
  <si>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</si>
  <si>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</si>
  <si>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</si>
  <si>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</si>
  <si>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</si>
  <si>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</si>
  <si>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</si>
  <si>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</si>
  <si>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</si>
  <si>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</si>
  <si>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</si>
  <si>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</si>
  <si>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</si>
  <si>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</si>
  <si>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</si>
  <si>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</si>
  <si>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</si>
  <si>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</si>
  <si>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</si>
  <si>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</si>
  <si>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</si>
  <si>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</si>
  <si>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</si>
  <si>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</si>
  <si>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</si>
  <si>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</si>
  <si>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</si>
  <si>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</si>
  <si>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</si>
  <si>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</si>
  <si>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</si>
  <si>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</si>
  <si>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</si>
  <si>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</si>
  <si>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</si>
  <si>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</si>
  <si>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</si>
  <si>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</si>
  <si>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</si>
  <si>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</si>
  <si>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</si>
  <si>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</si>
  <si>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</si>
  <si>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</si>
  <si>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</si>
  <si>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</si>
  <si>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</si>
  <si>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</si>
  <si>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</si>
  <si>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</si>
  <si>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</si>
  <si>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</si>
  <si>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</si>
  <si>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</si>
  <si>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</si>
  <si>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</si>
  <si>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</si>
  <si>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</si>
  <si>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</si>
  <si>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</si>
  <si>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</si>
  <si>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</si>
  <si>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</si>
  <si>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</si>
  <si>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</si>
  <si>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</si>
  <si>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</si>
  <si>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</si>
  <si>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</si>
  <si>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</si>
  <si>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</si>
  <si>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</si>
  <si>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</si>
  <si>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</si>
  <si>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</si>
  <si>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</si>
  <si>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</si>
  <si>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</si>
  <si>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</si>
  <si>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</si>
  <si>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</si>
  <si>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</si>
  <si>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</si>
  <si>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</si>
  <si>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</si>
  <si>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</si>
  <si>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</si>
  <si>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</si>
  <si>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</si>
  <si>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</si>
  <si>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</si>
  <si>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</si>
  <si>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</si>
  <si>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</si>
  <si>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</si>
  <si>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</si>
  <si>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</si>
  <si>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</si>
  <si>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</si>
  <si>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</si>
  <si>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</si>
  <si>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</si>
  <si>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</si>
  <si>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</si>
  <si>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</si>
  <si>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</si>
  <si>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</si>
  <si>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</si>
  <si>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</si>
  <si>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</si>
  <si>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</si>
  <si>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</si>
  <si>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</si>
  <si>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</si>
  <si>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</si>
  <si>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</si>
  <si>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</si>
  <si>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</si>
  <si>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</si>
  <si>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</si>
  <si>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</si>
  <si>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</si>
  <si>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</si>
  <si>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</si>
  <si>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</si>
  <si>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</si>
  <si>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</si>
  <si>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</si>
  <si>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</si>
  <si>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</si>
  <si>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</si>
  <si>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</si>
  <si>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</si>
  <si>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</si>
  <si>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</si>
  <si>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</si>
  <si>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</si>
  <si>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</si>
  <si>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</si>
  <si>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</si>
  <si>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</si>
  <si>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</si>
  <si>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</si>
  <si>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</si>
  <si>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</si>
  <si>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</si>
  <si>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</si>
  <si>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</si>
  <si>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</si>
  <si>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</si>
  <si>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</si>
  <si>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</si>
  <si>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</si>
  <si>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</si>
  <si>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</si>
  <si>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</si>
  <si>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</si>
  <si>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</si>
  <si>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</si>
  <si>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</si>
  <si>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</si>
  <si>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</si>
  <si>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</si>
  <si>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</si>
  <si>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</si>
  <si>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</si>
  <si>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</si>
  <si>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</si>
  <si>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</si>
  <si>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</si>
  <si>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</si>
  <si>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</si>
  <si>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</si>
  <si>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</si>
  <si>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</si>
  <si>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</si>
  <si>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</si>
  <si>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</si>
  <si>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</si>
  <si>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</si>
  <si>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</si>
  <si>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</si>
  <si>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</si>
  <si>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</si>
  <si>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</si>
  <si>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</si>
  <si>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</si>
  <si>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</si>
  <si>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</si>
  <si>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</si>
  <si>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</si>
  <si>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</si>
  <si>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</si>
  <si>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</si>
  <si>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</si>
  <si>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</si>
  <si>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</si>
  <si>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</si>
  <si>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</si>
  <si>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</si>
  <si>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</si>
  <si>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</si>
  <si>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</si>
  <si>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</si>
  <si>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</si>
  <si>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</si>
  <si>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</si>
  <si>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</si>
  <si>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</si>
  <si>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</si>
  <si>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</si>
  <si>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</si>
  <si>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</si>
  <si>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</si>
  <si>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</si>
  <si>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</si>
  <si>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</si>
  <si>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</si>
  <si>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</si>
  <si>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</si>
  <si>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</si>
  <si>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</si>
  <si>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</si>
  <si>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</si>
  <si>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</si>
  <si>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</si>
  <si>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</si>
  <si>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</si>
  <si>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</si>
  <si>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</si>
  <si>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</si>
  <si>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</si>
  <si>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</si>
  <si>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</si>
  <si>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</si>
  <si>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</si>
  <si>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</si>
  <si>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</si>
  <si>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</si>
  <si>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</si>
  <si>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</si>
  <si>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</si>
  <si>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</si>
  <si>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</si>
  <si>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</si>
  <si>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</si>
  <si>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</si>
  <si>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</si>
  <si>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</si>
  <si>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</si>
  <si>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</si>
  <si>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</si>
  <si>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</si>
  <si>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</si>
  <si>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</si>
  <si>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</si>
  <si>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</si>
  <si>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</si>
  <si>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</si>
  <si>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</si>
  <si>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</si>
  <si>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</si>
  <si>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</si>
  <si>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</si>
  <si>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</si>
  <si>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</si>
  <si>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</si>
  <si>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</si>
  <si>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</si>
  <si>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</si>
  <si>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</si>
  <si>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</si>
  <si>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</si>
  <si>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</si>
  <si>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</si>
  <si>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</si>
  <si>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</si>
  <si>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</si>
  <si>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</si>
  <si>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</si>
  <si>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</si>
  <si>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</si>
  <si>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</si>
  <si>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</si>
  <si>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</si>
  <si>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</si>
  <si>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</si>
  <si>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</si>
  <si>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</si>
  <si>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</si>
  <si>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</si>
  <si>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</si>
  <si>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</si>
  <si>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</si>
  <si>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</si>
  <si>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</si>
  <si>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</si>
  <si>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</si>
  <si>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</si>
  <si>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</si>
  <si>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</si>
  <si>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</si>
  <si>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</si>
  <si>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</si>
  <si>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</si>
  <si>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</si>
  <si>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</si>
  <si>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</si>
  <si>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</si>
  <si>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</si>
  <si>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</si>
  <si>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</si>
  <si>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</si>
  <si>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</si>
  <si>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</si>
  <si>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</si>
  <si>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</si>
  <si>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</si>
  <si>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</si>
  <si>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</si>
  <si>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</si>
  <si>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</si>
  <si>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</si>
  <si>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</si>
  <si>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</si>
  <si>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</si>
  <si>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</si>
  <si>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</si>
  <si>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</si>
  <si>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</si>
  <si>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</si>
  <si>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</si>
  <si>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</si>
  <si>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</si>
  <si>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</si>
  <si>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</si>
  <si>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</si>
  <si>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</si>
  <si>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</si>
  <si>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</si>
  <si>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</si>
  <si>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</si>
  <si>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</si>
  <si>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</si>
  <si>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</si>
  <si>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</si>
  <si>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</si>
  <si>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</si>
  <si>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</si>
  <si>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</si>
  <si>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</si>
  <si>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</si>
  <si>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</si>
  <si>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</si>
  <si>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</si>
  <si>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</si>
  <si>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</si>
  <si>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</si>
  <si>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</si>
  <si>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</si>
  <si>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</si>
  <si>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</si>
  <si>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</si>
  <si>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</si>
  <si>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</si>
  <si>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</si>
  <si>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</si>
  <si>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</si>
  <si>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</si>
  <si>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</si>
  <si>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</si>
  <si>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</si>
  <si>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</si>
  <si>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</si>
  <si>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</si>
  <si>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</si>
  <si>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</si>
  <si>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</si>
  <si>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</si>
  <si>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</si>
  <si>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</si>
  <si>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</si>
  <si>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</si>
  <si>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</si>
  <si>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</si>
  <si>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</si>
  <si>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</si>
  <si>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</si>
  <si>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</si>
  <si>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</si>
  <si>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</si>
  <si>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</si>
  <si>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</si>
  <si>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</si>
  <si>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</si>
  <si>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</si>
  <si>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</si>
  <si>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</si>
  <si>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</si>
  <si>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</si>
  <si>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</si>
  <si>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</si>
  <si>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</si>
  <si>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</si>
  <si>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</si>
  <si>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</si>
  <si>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</si>
  <si>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</si>
  <si>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</si>
  <si>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</si>
  <si>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</si>
  <si>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</si>
  <si>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</si>
  <si>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</si>
  <si>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</si>
  <si>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</si>
  <si>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</si>
  <si>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</si>
  <si>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</si>
  <si>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</si>
  <si>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</si>
  <si>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</si>
  <si>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</si>
  <si>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</si>
  <si>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</si>
  <si>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</si>
  <si>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</si>
  <si>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</si>
  <si>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</si>
  <si>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</si>
  <si>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</si>
  <si>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</si>
  <si>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</si>
  <si>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</si>
  <si>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</si>
  <si>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</si>
  <si>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</si>
  <si>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</si>
  <si>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</si>
  <si>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</si>
  <si>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</si>
  <si>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</si>
  <si>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</si>
  <si>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</si>
  <si>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</si>
  <si>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</si>
  <si>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</si>
  <si>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</si>
  <si>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</si>
  <si>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</si>
  <si>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</si>
  <si>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</si>
  <si>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</si>
  <si>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</si>
  <si>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</si>
  <si>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</si>
  <si>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</si>
  <si>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</si>
  <si>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</si>
  <si>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</si>
  <si>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</si>
  <si>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</si>
  <si>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</si>
  <si>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</si>
  <si>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</si>
  <si>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</si>
  <si>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</si>
  <si>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</si>
  <si>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</si>
  <si>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</si>
  <si>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</si>
  <si>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</si>
  <si>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</si>
  <si>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</si>
  <si>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</si>
  <si>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</si>
  <si>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</si>
  <si>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</si>
  <si>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</si>
  <si>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</si>
  <si>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</si>
  <si>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</si>
  <si>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</si>
  <si>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</si>
  <si>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</si>
  <si>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</si>
  <si>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</si>
  <si>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</si>
  <si>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</si>
  <si>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</si>
  <si>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</si>
  <si>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</si>
  <si>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</si>
  <si>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</si>
  <si>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</si>
  <si>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</si>
  <si>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</si>
  <si>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</si>
  <si>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</si>
  <si>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</si>
  <si>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</si>
  <si>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</si>
  <si>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</si>
  <si>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</si>
  <si>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</si>
  <si>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</si>
  <si>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</si>
  <si>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</si>
  <si>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</si>
  <si>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</si>
  <si>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</si>
  <si>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</si>
  <si>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</si>
  <si>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</si>
  <si>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</si>
  <si>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</si>
  <si>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</si>
  <si>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</si>
  <si>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</si>
  <si>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</si>
  <si>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</si>
  <si>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</si>
  <si>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</si>
  <si>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</si>
  <si>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</si>
  <si>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</si>
  <si>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</si>
  <si>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</si>
  <si>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</si>
  <si>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</si>
  <si>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</si>
  <si>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</si>
  <si>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</si>
  <si>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</si>
  <si>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</si>
  <si>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</si>
  <si>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</si>
  <si>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</si>
  <si>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</si>
  <si>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</si>
  <si>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</si>
  <si>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</si>
  <si>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</si>
  <si>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</si>
  <si>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</si>
  <si>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</si>
  <si>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</si>
  <si>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</si>
  <si>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</si>
  <si>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</si>
  <si>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</si>
  <si>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</si>
  <si>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</si>
  <si>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</si>
  <si>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</si>
  <si>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</si>
  <si>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</si>
  <si>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</si>
  <si>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</si>
  <si>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</si>
  <si>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</si>
  <si>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</si>
  <si>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</si>
  <si>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</si>
  <si>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</si>
  <si>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</si>
  <si>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</si>
  <si>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</si>
  <si>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</si>
  <si>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</si>
  <si>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</si>
  <si>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</si>
  <si>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</si>
  <si>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</si>
  <si>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</si>
  <si>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</si>
  <si>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</si>
  <si>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</si>
  <si>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</si>
  <si>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</si>
  <si>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</si>
  <si>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</si>
  <si>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</si>
  <si>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</si>
  <si>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</si>
  <si>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</si>
  <si>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</si>
  <si>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</si>
  <si>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</si>
  <si>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</si>
  <si>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</si>
  <si>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</si>
  <si>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</si>
  <si>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</si>
  <si>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</si>
  <si>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</si>
  <si>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</si>
  <si>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</si>
  <si>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</si>
  <si>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</si>
  <si>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</si>
  <si>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</si>
  <si>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</si>
  <si>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</si>
  <si>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</si>
  <si>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</si>
  <si>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</si>
  <si>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</si>
  <si>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</si>
  <si>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</si>
  <si>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</si>
  <si>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</si>
  <si>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</si>
  <si>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</si>
  <si>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</si>
  <si>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</si>
  <si>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</si>
  <si>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</si>
  <si>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</si>
  <si>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</si>
  <si>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</si>
  <si>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</si>
  <si>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</si>
  <si>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</si>
  <si>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</si>
  <si>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</si>
  <si>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</si>
  <si>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</si>
  <si>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</si>
  <si>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</si>
  <si>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</si>
  <si>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</si>
  <si>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</si>
  <si>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</si>
  <si>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</si>
  <si>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</si>
  <si>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</si>
  <si>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</si>
  <si>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</si>
  <si>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</si>
  <si>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</si>
  <si>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</si>
  <si>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</si>
  <si>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</si>
  <si>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</si>
  <si>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</si>
  <si>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</si>
  <si>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</si>
  <si>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</si>
  <si>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</si>
  <si>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</si>
  <si>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</si>
  <si>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</si>
  <si>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</si>
  <si>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</si>
  <si>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</si>
  <si>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</si>
  <si>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</si>
  <si>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</si>
  <si>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</si>
  <si>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</si>
  <si>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</si>
  <si>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</si>
  <si>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</si>
  <si>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</si>
  <si>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</si>
  <si>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</si>
  <si>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</si>
  <si>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</si>
  <si>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</si>
  <si>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</si>
  <si>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</si>
  <si>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</si>
  <si>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</si>
  <si>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</si>
  <si>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</si>
  <si>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</si>
  <si>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</si>
  <si>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</si>
  <si>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</si>
  <si>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</si>
  <si>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</si>
  <si>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</si>
  <si>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</si>
  <si>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</si>
  <si>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</si>
  <si>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</si>
  <si>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</si>
  <si>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</si>
  <si>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</si>
  <si>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</si>
  <si>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</si>
  <si>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</si>
  <si>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</si>
  <si>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</si>
  <si>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</si>
  <si>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</si>
  <si>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</si>
  <si>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</si>
  <si>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</si>
  <si>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</si>
  <si>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</si>
  <si>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</si>
  <si>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</si>
  <si>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</si>
  <si>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</si>
  <si>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</si>
  <si>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</si>
  <si>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</si>
  <si>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</si>
  <si>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</si>
  <si>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</si>
  <si>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</si>
  <si>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</si>
  <si>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</si>
  <si>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</si>
  <si>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</si>
  <si>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</si>
  <si>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</si>
  <si>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</si>
  <si>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</si>
  <si>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</si>
  <si>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</si>
  <si>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</si>
  <si>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</si>
  <si>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</si>
  <si>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</si>
  <si>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</si>
  <si>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</si>
  <si>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</si>
  <si>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</si>
  <si>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</si>
  <si>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</si>
  <si>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</si>
  <si>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</si>
  <si>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</si>
  <si>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</si>
  <si>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</si>
  <si>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</si>
  <si>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</si>
  <si>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</si>
  <si>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</si>
  <si>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</si>
  <si>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</si>
  <si>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</si>
  <si>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</si>
  <si>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</si>
  <si>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</si>
  <si>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</si>
  <si>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</si>
  <si>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</si>
  <si>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</si>
  <si>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</si>
  <si>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</si>
  <si>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</si>
  <si>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</si>
  <si>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</si>
  <si>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</si>
  <si>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</si>
  <si>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</si>
  <si>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</si>
  <si>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</si>
  <si>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</si>
  <si>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</si>
  <si>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</si>
  <si>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</si>
  <si>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</si>
  <si>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</si>
  <si>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</si>
  <si>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</si>
  <si>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</si>
  <si>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</si>
  <si>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</si>
  <si>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</si>
  <si>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</si>
  <si>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</si>
  <si>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</si>
  <si>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</si>
  <si>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</si>
  <si>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</si>
  <si>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</si>
  <si>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</si>
  <si>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</si>
  <si>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</si>
  <si>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</si>
  <si>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</si>
  <si>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</si>
  <si>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</si>
  <si>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</si>
  <si>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</si>
  <si>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</si>
  <si>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</si>
  <si>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</si>
  <si>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</si>
  <si>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</si>
  <si>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</si>
  <si>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</si>
  <si>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</si>
  <si>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</si>
  <si>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</si>
  <si>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</si>
  <si>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</si>
  <si>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</si>
  <si>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</si>
  <si>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</si>
  <si>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</si>
  <si>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</si>
  <si>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</si>
  <si>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</si>
  <si>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</si>
  <si>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</si>
  <si>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</si>
  <si>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</si>
  <si>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</si>
  <si>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</si>
  <si>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</si>
  <si>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</si>
  <si>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</si>
  <si>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</si>
  <si>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</si>
  <si>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</si>
  <si>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</si>
  <si>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</si>
  <si>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</si>
  <si>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</si>
  <si>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</si>
  <si>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</si>
  <si>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</si>
  <si>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</si>
  <si>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</si>
  <si>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</si>
  <si>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</si>
  <si>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</si>
  <si>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</si>
  <si>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</si>
  <si>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</si>
  <si>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</si>
  <si>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</si>
  <si>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</si>
  <si>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</si>
  <si>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</si>
  <si>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</si>
  <si>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</si>
  <si>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</si>
  <si>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</si>
  <si>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</si>
  <si>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</si>
  <si>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</si>
  <si>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</si>
  <si>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</si>
  <si>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</si>
  <si>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</si>
  <si>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</si>
  <si>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</si>
  <si>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</si>
  <si>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</si>
  <si>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</si>
  <si>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</si>
  <si>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</si>
  <si>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</si>
  <si>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</si>
  <si>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</si>
  <si>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</si>
  <si>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</si>
  <si>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</si>
  <si>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</si>
  <si>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</si>
  <si>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</si>
  <si>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</si>
  <si>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</si>
  <si>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</si>
  <si>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</si>
  <si>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</si>
  <si>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</si>
  <si>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</si>
  <si>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</si>
  <si>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</si>
  <si>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</si>
  <si>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</si>
  <si>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</si>
  <si>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</si>
  <si>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</si>
  <si>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</si>
  <si>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</si>
  <si>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</si>
  <si>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</si>
  <si>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</si>
  <si>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</si>
  <si>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</si>
  <si>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</si>
  <si>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</si>
  <si>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</si>
  <si>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</si>
  <si>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</si>
  <si>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</si>
  <si>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</si>
  <si>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</si>
  <si>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</si>
  <si>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</si>
  <si>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</si>
  <si>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</si>
  <si>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</si>
  <si>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</si>
  <si>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</si>
  <si>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</si>
  <si>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</si>
  <si>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</si>
  <si>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</si>
  <si>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</si>
  <si>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</si>
  <si>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</si>
  <si>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</si>
  <si>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</si>
  <si>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</si>
  <si>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</si>
  <si>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</si>
  <si>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</si>
  <si>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</si>
  <si>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</si>
  <si>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</si>
  <si>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</si>
  <si>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</si>
  <si>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</si>
  <si>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</si>
  <si>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</si>
  <si>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</si>
  <si>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</si>
  <si>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</si>
  <si>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</si>
  <si>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</si>
  <si>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</si>
  <si>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</si>
  <si>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</si>
  <si>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</si>
  <si>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</si>
  <si>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</si>
  <si>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</si>
  <si>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</si>
  <si>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</si>
  <si>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</si>
  <si>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</si>
  <si>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</si>
  <si>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</si>
  <si>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</si>
  <si>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</si>
  <si>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</si>
  <si>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</si>
  <si>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</si>
  <si>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</si>
  <si>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</si>
  <si>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</si>
  <si>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</si>
  <si>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</si>
  <si>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</si>
  <si>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</si>
  <si>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</si>
  <si>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</si>
  <si>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</si>
  <si>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</si>
  <si>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</si>
  <si>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</si>
  <si>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</si>
  <si>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</si>
  <si>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</si>
  <si>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</si>
  <si>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</si>
  <si>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</si>
  <si>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</si>
  <si>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</si>
  <si>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</si>
  <si>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</si>
  <si>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</si>
  <si>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</si>
  <si>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</si>
  <si>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</si>
  <si>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</si>
  <si>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</si>
  <si>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</si>
  <si>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</si>
  <si>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</si>
  <si>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</si>
  <si>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</si>
  <si>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</si>
  <si>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</si>
  <si>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</si>
  <si>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</si>
  <si>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</si>
  <si>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</si>
  <si>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</si>
  <si>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</si>
  <si>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</si>
  <si>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</si>
  <si>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</si>
  <si>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</si>
  <si>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</si>
  <si>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</si>
  <si>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</si>
  <si>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</si>
  <si>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</si>
  <si>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</si>
  <si>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</si>
  <si>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</si>
  <si>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</si>
  <si>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</si>
  <si>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</si>
  <si>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</si>
  <si>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</si>
  <si>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</si>
  <si>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</si>
  <si>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</si>
  <si>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</si>
  <si>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</si>
  <si>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</si>
  <si>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</si>
  <si>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</si>
  <si>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</si>
  <si>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</si>
  <si>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</si>
  <si>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</si>
  <si>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</si>
  <si>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</si>
  <si>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</si>
  <si>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</si>
  <si>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</si>
  <si>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</si>
  <si>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</si>
  <si>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</si>
  <si>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</si>
  <si>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</si>
  <si>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</si>
  <si>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</si>
  <si>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</si>
  <si>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</si>
  <si>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</si>
  <si>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</si>
  <si>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</si>
  <si>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</si>
  <si>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</si>
  <si>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</si>
  <si>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</si>
  <si>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</si>
  <si>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</si>
  <si>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</si>
  <si>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</si>
  <si>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</si>
  <si>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</si>
  <si>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</si>
  <si>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</si>
  <si>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</si>
  <si>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</si>
  <si>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</si>
  <si>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</si>
  <si>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</si>
  <si>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</si>
  <si>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</si>
  <si>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</si>
  <si>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</si>
  <si>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</si>
  <si>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</si>
  <si>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</si>
  <si>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</si>
  <si>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</si>
  <si>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</si>
  <si>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</si>
  <si>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</si>
  <si>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</si>
  <si>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</si>
  <si>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</si>
  <si>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</si>
  <si>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</si>
  <si>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</si>
  <si>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</si>
  <si>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</si>
  <si>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</si>
  <si>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</si>
  <si>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</si>
  <si>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</si>
  <si>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</si>
  <si>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</si>
  <si>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</si>
  <si>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</si>
  <si>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</si>
  <si>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</si>
  <si>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</si>
  <si>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</si>
  <si>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</si>
  <si>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</si>
  <si>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</si>
  <si>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</si>
  <si>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</si>
  <si>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</si>
  <si>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</si>
  <si>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</si>
  <si>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</si>
  <si>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</si>
  <si>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</si>
  <si>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</si>
  <si>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</si>
  <si>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</si>
  <si>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</si>
  <si>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</si>
  <si>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</si>
  <si>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</si>
  <si>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</si>
  <si>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</si>
  <si>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</si>
  <si>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</si>
  <si>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</si>
  <si>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</si>
  <si>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</si>
  <si>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</si>
  <si>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</si>
  <si>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</si>
  <si>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</si>
  <si>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</si>
  <si>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</si>
  <si>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</si>
  <si>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</si>
  <si>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</si>
  <si>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</si>
  <si>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</si>
  <si>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</si>
  <si>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</si>
  <si>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</si>
  <si>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</si>
  <si>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</si>
  <si>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</si>
  <si>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</si>
  <si>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</si>
  <si>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</si>
  <si>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</si>
  <si>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</si>
  <si>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</si>
  <si>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</si>
  <si>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</si>
  <si>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</si>
  <si>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</si>
  <si>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</si>
  <si>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</si>
  <si>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</si>
  <si>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</si>
  <si>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</si>
  <si>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</si>
  <si>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</si>
  <si>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</si>
  <si>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</si>
  <si>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</si>
  <si>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</si>
  <si>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</si>
  <si>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</si>
  <si>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</si>
  <si>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</si>
  <si>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</si>
  <si>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</si>
  <si>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</si>
  <si>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</si>
  <si>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</si>
  <si>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</si>
  <si>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</si>
  <si>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</si>
  <si>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</si>
  <si>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</si>
  <si>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</si>
  <si>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</si>
  <si>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</si>
  <si>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</si>
  <si>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</si>
  <si>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</si>
  <si>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</si>
  <si>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</si>
  <si>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</si>
  <si>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</si>
  <si>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</si>
  <si>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</si>
  <si>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</si>
  <si>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</si>
  <si>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</si>
  <si>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</si>
  <si>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</si>
  <si>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</si>
  <si>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</si>
  <si>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</si>
  <si>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</si>
  <si>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</si>
  <si>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</si>
  <si>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</si>
  <si>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</si>
  <si>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</si>
  <si>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</si>
  <si>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</si>
  <si>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</si>
  <si>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</si>
  <si>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</si>
  <si>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</si>
  <si>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</si>
  <si>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</si>
  <si>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</si>
  <si>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</si>
  <si>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</si>
  <si>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</si>
  <si>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</si>
  <si>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</si>
  <si>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</si>
  <si>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</si>
  <si>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</si>
  <si>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</si>
  <si>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</si>
  <si>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</si>
  <si>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</si>
  <si>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</si>
  <si>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</si>
  <si>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</si>
  <si>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</si>
  <si>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</si>
  <si>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</si>
  <si>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</si>
  <si>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</si>
  <si>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</si>
  <si>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</si>
  <si>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</si>
  <si>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</si>
  <si>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</si>
  <si>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</si>
  <si>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</si>
  <si>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</si>
  <si>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</si>
  <si>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</si>
  <si>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</si>
  <si>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</si>
  <si>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</si>
  <si>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</si>
  <si>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</si>
  <si>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</si>
  <si>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</si>
  <si>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</si>
  <si>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</si>
  <si>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</si>
  <si>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</si>
  <si>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</si>
  <si>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</si>
  <si>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</si>
  <si>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</si>
  <si>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</si>
  <si>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</si>
  <si>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</si>
  <si>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</si>
  <si>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</si>
  <si>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</si>
  <si>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</si>
  <si>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</si>
  <si>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</si>
  <si>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</si>
  <si>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</si>
  <si>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</si>
  <si>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</si>
  <si>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</si>
  <si>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</si>
  <si>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</si>
  <si>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</si>
  <si>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</si>
  <si>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</si>
  <si>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</si>
  <si>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</si>
  <si>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</si>
  <si>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</si>
  <si>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</si>
  <si>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</si>
  <si>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</si>
  <si>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</si>
  <si>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</si>
  <si>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</si>
  <si>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</si>
  <si>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</si>
  <si>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</si>
  <si>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</si>
  <si>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</si>
  <si>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</si>
  <si>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</si>
  <si>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</si>
  <si>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</si>
  <si>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</si>
  <si>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</si>
  <si>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</si>
  <si>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</si>
  <si>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</si>
  <si>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</si>
  <si>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</si>
  <si>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</si>
  <si>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</si>
  <si>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</si>
  <si>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</si>
  <si>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</si>
  <si>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</si>
  <si>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</si>
  <si>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</si>
  <si>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</si>
  <si>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</si>
  <si>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</si>
  <si>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</si>
  <si>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</si>
  <si>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</si>
  <si>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</si>
  <si>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</si>
  <si>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</si>
  <si>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</si>
  <si>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</si>
  <si>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</si>
  <si>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</si>
  <si>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</si>
  <si>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</si>
  <si>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</si>
  <si>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</si>
  <si>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</si>
  <si>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</si>
  <si>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</si>
  <si>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</si>
  <si>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</si>
  <si>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</si>
  <si>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</si>
  <si>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</si>
  <si>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</si>
  <si>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</si>
  <si>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</si>
  <si>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</si>
  <si>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</si>
  <si>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</si>
  <si>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</si>
  <si>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</si>
  <si>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</si>
  <si>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</si>
  <si>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</si>
  <si>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</si>
  <si>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</si>
  <si>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</si>
  <si>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</si>
  <si>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</si>
  <si>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</si>
  <si>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</si>
  <si>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</si>
  <si>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</si>
  <si>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</si>
  <si>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</si>
  <si>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</si>
  <si>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</si>
  <si>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</si>
  <si>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</si>
  <si>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</si>
  <si>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</si>
  <si>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</si>
  <si>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</si>
  <si>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</si>
  <si>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</si>
  <si>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</si>
  <si>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</si>
  <si>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</si>
  <si>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</si>
  <si>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</si>
  <si>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</si>
  <si>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</si>
  <si>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</si>
  <si>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</si>
  <si>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</si>
  <si>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</si>
  <si>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</si>
  <si>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</si>
  <si>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</si>
  <si>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</si>
  <si>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</si>
  <si>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</si>
  <si>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</si>
  <si>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</si>
  <si>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</si>
  <si>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</si>
  <si>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</si>
  <si>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</si>
  <si>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</si>
  <si>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</si>
  <si>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</si>
  <si>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</si>
  <si>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</si>
  <si>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</si>
  <si>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</si>
  <si>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</si>
  <si>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</si>
  <si>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</si>
  <si>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</si>
  <si>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</si>
  <si>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</si>
  <si>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</si>
  <si>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</si>
  <si>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</si>
  <si>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</si>
  <si>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</si>
  <si>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</si>
  <si>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</si>
  <si>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</si>
  <si>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</si>
  <si>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</si>
  <si>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</si>
  <si>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</si>
  <si>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</si>
  <si>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</si>
  <si>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</si>
  <si>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</si>
  <si>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</si>
  <si>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</si>
  <si>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</si>
  <si>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</si>
  <si>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</si>
  <si>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</si>
  <si>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</si>
  <si>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</si>
  <si>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</si>
  <si>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</si>
  <si>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</si>
  <si>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</si>
  <si>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</si>
  <si>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</si>
  <si>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</si>
  <si>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</si>
  <si>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</si>
  <si>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</si>
  <si>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</si>
  <si>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</si>
  <si>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</si>
  <si>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</si>
  <si>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</si>
  <si>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</si>
  <si>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</si>
  <si>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</si>
  <si>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</si>
  <si>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</si>
  <si>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</si>
  <si>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</si>
  <si>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</si>
  <si>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</si>
  <si>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</si>
  <si>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</si>
  <si>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</si>
  <si>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</si>
  <si>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</si>
  <si>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</si>
  <si>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</si>
  <si>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</si>
  <si>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</si>
  <si>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</si>
  <si>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</si>
  <si>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</si>
  <si>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</si>
  <si>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</si>
  <si>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</si>
  <si>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</si>
  <si>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</si>
  <si>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</si>
  <si>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</si>
  <si>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</si>
  <si>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</si>
  <si>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</si>
  <si>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</si>
  <si>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</si>
  <si>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</si>
  <si>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</si>
  <si>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</si>
  <si>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</si>
  <si>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</si>
  <si>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</si>
  <si>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</si>
  <si>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</si>
  <si>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</si>
  <si>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</si>
  <si>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</si>
  <si>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</si>
  <si>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</si>
  <si>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</si>
  <si>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</si>
  <si>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</si>
  <si>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</si>
  <si>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</si>
  <si>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</si>
  <si>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</si>
  <si>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</si>
  <si>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</si>
  <si>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</si>
  <si>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</si>
  <si>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</si>
  <si>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</si>
  <si>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</si>
  <si>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</si>
  <si>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</si>
  <si>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</si>
  <si>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</si>
  <si>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</si>
  <si>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</si>
  <si>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</si>
  <si>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</si>
  <si>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</si>
  <si>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</si>
  <si>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</si>
  <si>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</si>
  <si>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</si>
  <si>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</si>
  <si>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</si>
  <si>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</si>
  <si>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</si>
  <si>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</si>
  <si>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</si>
  <si>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</si>
  <si>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</si>
  <si>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</si>
  <si>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</si>
  <si>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</si>
  <si>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</si>
  <si>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</si>
  <si>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</si>
  <si>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</si>
  <si>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</si>
  <si>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</si>
  <si>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</si>
  <si>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</si>
  <si>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</si>
  <si>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</si>
  <si>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</si>
  <si>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</si>
  <si>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</si>
  <si>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</si>
  <si>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</si>
  <si>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</si>
  <si>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</si>
  <si>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</si>
  <si>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</si>
  <si>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</si>
  <si>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</si>
  <si>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</si>
  <si>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</si>
  <si>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</si>
  <si>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</si>
  <si>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</si>
  <si>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</si>
  <si>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</si>
  <si>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</si>
  <si>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</si>
  <si>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</si>
  <si>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</si>
  <si>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</si>
  <si>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</si>
  <si>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</si>
  <si>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</si>
  <si>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</si>
  <si>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</si>
  <si>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</si>
  <si>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</si>
  <si>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</si>
  <si>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</si>
  <si>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</si>
  <si>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</si>
  <si>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</si>
  <si>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</si>
  <si>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</si>
  <si>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</si>
  <si>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</si>
  <si>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</si>
  <si>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</si>
  <si>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</si>
  <si>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</si>
  <si>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</si>
  <si>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</si>
  <si>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</si>
  <si>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</si>
  <si>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</si>
  <si>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</si>
  <si>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</si>
  <si>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</si>
  <si>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</si>
  <si>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</si>
  <si>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</si>
  <si>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</si>
  <si>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</si>
  <si>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</si>
  <si>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</si>
  <si>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</si>
  <si>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</si>
  <si>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</si>
  <si>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</si>
  <si>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</si>
  <si>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</si>
  <si>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</si>
  <si>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</si>
  <si>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</si>
  <si>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</si>
  <si>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</si>
  <si>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</si>
  <si>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</si>
  <si>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</si>
  <si>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</si>
  <si>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</si>
  <si>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</si>
  <si>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</si>
  <si>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</si>
  <si>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</si>
  <si>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</si>
  <si>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</si>
  <si>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</si>
  <si>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</si>
  <si>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</si>
  <si>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</si>
  <si>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</si>
  <si>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</si>
  <si>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</si>
  <si>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</si>
  <si>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</si>
  <si>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</si>
  <si>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</si>
  <si>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</si>
  <si>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</si>
  <si>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</si>
  <si>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</si>
  <si>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</si>
  <si>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</si>
  <si>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</si>
  <si>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</si>
  <si>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</si>
  <si>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</si>
  <si>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</si>
  <si>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</si>
  <si>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</si>
  <si>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</si>
  <si>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</si>
  <si>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</si>
  <si>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</si>
  <si>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</si>
  <si>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</si>
  <si>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</si>
  <si>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</si>
  <si>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</si>
  <si>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</si>
  <si>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</si>
  <si>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</si>
  <si>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</si>
  <si>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</si>
  <si>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</si>
  <si>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</si>
  <si>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</si>
  <si>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</si>
  <si>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</si>
  <si>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</si>
  <si>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</si>
  <si>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</si>
  <si>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</si>
  <si>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</si>
  <si>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</si>
  <si>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</si>
  <si>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</si>
  <si>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</si>
  <si>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</si>
  <si>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</si>
  <si>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</si>
  <si>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</si>
  <si>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</si>
  <si>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</si>
  <si>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</si>
  <si>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</si>
  <si>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</si>
  <si>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</si>
  <si>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</si>
  <si>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</si>
  <si>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</si>
  <si>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</si>
  <si>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</si>
  <si>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</si>
  <si>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</si>
  <si>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</si>
  <si>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</si>
  <si>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</si>
  <si>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</si>
  <si>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</si>
  <si>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</si>
  <si>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</si>
  <si>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</si>
  <si>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</si>
  <si>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</si>
  <si>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</si>
  <si>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</si>
  <si>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</si>
  <si>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</si>
  <si>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</si>
  <si>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</si>
  <si>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</si>
  <si>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</si>
  <si>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</si>
  <si>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</si>
  <si>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</si>
  <si>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</si>
  <si>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</si>
  <si>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</si>
  <si>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</si>
  <si>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</si>
  <si>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</si>
  <si>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</si>
  <si>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</si>
  <si>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</si>
  <si>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</si>
  <si>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</si>
  <si>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</si>
  <si>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</si>
  <si>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</si>
  <si>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</si>
  <si>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</si>
  <si>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</si>
  <si>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</si>
  <si>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</si>
  <si>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</si>
  <si>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</si>
  <si>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</si>
  <si>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</si>
  <si>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</si>
  <si>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</si>
  <si>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</si>
  <si>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</si>
  <si>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</si>
  <si>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</si>
  <si>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</si>
  <si>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</si>
  <si>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</si>
  <si>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</si>
  <si>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</si>
  <si>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</si>
  <si>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</si>
  <si>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</si>
  <si>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</si>
  <si>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</si>
  <si>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</si>
  <si>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</si>
  <si>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</si>
  <si>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</si>
  <si>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</si>
  <si>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</si>
  <si>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</si>
  <si>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</si>
  <si>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</si>
  <si>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</si>
  <si>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</si>
  <si>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</si>
  <si>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</si>
  <si>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</si>
  <si>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</si>
  <si>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</si>
  <si>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</si>
  <si>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</si>
  <si>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</si>
  <si>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</si>
  <si>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</si>
  <si>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</si>
  <si>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</si>
  <si>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</si>
  <si>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</si>
  <si>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</si>
  <si>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</si>
  <si>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</si>
  <si>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</si>
  <si>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</si>
  <si>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</si>
  <si>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</si>
  <si>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</si>
  <si>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</si>
  <si>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</si>
  <si>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</si>
  <si>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</si>
  <si>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</si>
  <si>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</si>
  <si>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</si>
  <si>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</si>
  <si>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</si>
  <si>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</si>
  <si>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</si>
  <si>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</si>
  <si>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</si>
  <si>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</si>
  <si>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</si>
  <si>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</si>
  <si>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</si>
  <si>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</si>
  <si>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</si>
  <si>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</si>
  <si>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</si>
  <si>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</si>
  <si>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</si>
  <si>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</si>
  <si>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</si>
  <si>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</si>
  <si>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</si>
  <si>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</si>
  <si>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</si>
  <si>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</si>
  <si>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</si>
  <si>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</si>
  <si>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</si>
  <si>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</si>
  <si>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</si>
  <si>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</si>
  <si>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</si>
  <si>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</si>
  <si>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</si>
  <si>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</si>
  <si>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</si>
  <si>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</si>
  <si>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</si>
  <si>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</si>
  <si>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</si>
  <si>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</si>
  <si>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</si>
  <si>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</si>
  <si>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</si>
  <si>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</si>
  <si>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</si>
  <si>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</si>
  <si>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</si>
  <si>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</si>
  <si>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</si>
  <si>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</si>
  <si>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</si>
  <si>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</si>
  <si>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</si>
  <si>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</si>
  <si>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</si>
  <si>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</si>
  <si>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</si>
  <si>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</si>
  <si>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</si>
  <si>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</si>
  <si>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</si>
  <si>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</si>
  <si>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</si>
  <si>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</si>
  <si>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</si>
  <si>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</si>
  <si>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</si>
  <si>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</si>
  <si>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</si>
  <si>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</si>
  <si>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</si>
  <si>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</si>
  <si>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</si>
  <si>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</si>
  <si>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</si>
  <si>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</si>
  <si>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</si>
  <si>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</si>
  <si>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</si>
  <si>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</si>
  <si>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</si>
  <si>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</si>
  <si>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</si>
  <si>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</si>
  <si>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</si>
  <si>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</si>
  <si>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</si>
  <si>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</si>
  <si>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</si>
  <si>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</si>
  <si>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</si>
  <si>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</si>
  <si>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</si>
  <si>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</si>
  <si>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</si>
  <si>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</si>
  <si>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</si>
  <si>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</si>
  <si>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</si>
  <si>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</si>
  <si>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</si>
  <si>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</si>
  <si>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</si>
  <si>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</si>
  <si>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</si>
  <si>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</si>
  <si>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</si>
  <si>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</si>
  <si>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</si>
  <si>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</si>
  <si>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</si>
  <si>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</si>
  <si>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</si>
  <si>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</si>
  <si>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</si>
  <si>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</si>
  <si>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</si>
  <si>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</si>
  <si>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</si>
  <si>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</si>
  <si>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</si>
  <si>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</si>
  <si>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</si>
  <si>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</si>
  <si>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</si>
  <si>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</si>
  <si>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</si>
  <si>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</si>
  <si>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</si>
  <si>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</si>
  <si>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</si>
  <si>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</si>
  <si>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</si>
  <si>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</si>
  <si>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</si>
  <si>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</si>
  <si>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</si>
  <si>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</si>
  <si>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</si>
  <si>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</si>
  <si>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</si>
  <si>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</si>
  <si>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</si>
  <si>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</si>
  <si>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</si>
  <si>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</si>
  <si>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</si>
  <si>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</si>
  <si>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</si>
  <si>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</si>
  <si>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</si>
  <si>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</si>
  <si>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</si>
  <si>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</si>
  <si>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</si>
  <si>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</si>
  <si>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</si>
  <si>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</si>
  <si>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</si>
  <si>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</si>
  <si>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</si>
  <si>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</si>
  <si>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</si>
  <si>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</si>
  <si>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</si>
  <si>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</si>
  <si>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</si>
  <si>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</si>
  <si>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</si>
  <si>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</si>
  <si>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</si>
  <si>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</si>
  <si>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</si>
  <si>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</si>
  <si>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</si>
  <si>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</si>
  <si>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</si>
  <si>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</si>
  <si>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</si>
  <si>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</si>
  <si>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</si>
  <si>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</si>
  <si>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</si>
  <si>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</si>
  <si>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</si>
  <si>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</si>
  <si>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</si>
  <si>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</si>
  <si>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</si>
  <si>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</si>
  <si>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</si>
  <si>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</si>
  <si>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</si>
  <si>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</si>
  <si>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</si>
  <si>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</si>
  <si>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</si>
  <si>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</si>
  <si>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</si>
  <si>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</si>
  <si>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</si>
  <si>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</si>
  <si>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</si>
  <si>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</si>
  <si>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</si>
  <si>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</si>
  <si>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</si>
  <si>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</si>
  <si>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</si>
  <si>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</si>
  <si>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</si>
  <si>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</si>
  <si>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</si>
  <si>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</si>
  <si>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</si>
  <si>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</si>
  <si>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</si>
  <si>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</si>
  <si>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</si>
  <si>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</si>
  <si>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</si>
  <si>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</si>
  <si>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</si>
  <si>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</si>
  <si>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</si>
  <si>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</si>
  <si>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</si>
  <si>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</si>
  <si>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</si>
  <si>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</si>
  <si>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</si>
  <si>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</si>
  <si>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</si>
  <si>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</si>
  <si>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</si>
  <si>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</si>
  <si>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</si>
  <si>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</si>
  <si>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</si>
  <si>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</si>
  <si>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</si>
  <si>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</si>
  <si>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</si>
  <si>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</si>
  <si>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</si>
  <si>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</si>
  <si>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</si>
  <si>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</si>
  <si>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</si>
  <si>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</si>
  <si>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</si>
  <si>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</si>
  <si>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</si>
  <si>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</si>
  <si>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</si>
  <si>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</si>
  <si>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</si>
  <si>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</si>
  <si>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</si>
  <si>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</si>
  <si>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</si>
  <si>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</si>
  <si>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</si>
  <si>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</si>
  <si>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</si>
  <si>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</si>
  <si>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</si>
  <si>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</si>
  <si>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</si>
  <si>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</si>
  <si>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</si>
  <si>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</si>
  <si>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</si>
  <si>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</si>
  <si>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</si>
  <si>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</si>
  <si>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</si>
  <si>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</si>
  <si>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</si>
  <si>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</si>
  <si>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</si>
  <si>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</si>
  <si>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</si>
  <si>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</si>
  <si>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</si>
  <si>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</si>
  <si>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</si>
  <si>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</si>
  <si>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</si>
  <si>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</si>
  <si>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</si>
  <si>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</si>
  <si>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</si>
  <si>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</si>
  <si>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</si>
  <si>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</si>
  <si>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</si>
  <si>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</si>
  <si>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</si>
  <si>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</si>
  <si>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</si>
  <si>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</si>
  <si>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</si>
  <si>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</si>
  <si>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</si>
  <si>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</si>
  <si>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</si>
  <si>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</si>
  <si>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</si>
  <si>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</si>
  <si>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</si>
  <si>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</si>
  <si>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</si>
  <si>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</si>
  <si>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</si>
  <si>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</si>
  <si>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</si>
  <si>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</si>
  <si>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</si>
  <si>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</si>
  <si>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</si>
  <si>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</si>
  <si>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</si>
  <si>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</si>
  <si>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</si>
  <si>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</si>
  <si>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</si>
  <si>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</si>
  <si>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</si>
  <si>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</si>
  <si>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</si>
  <si>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</si>
  <si>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</si>
  <si>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</si>
  <si>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</si>
  <si>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</si>
  <si>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</si>
  <si>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</si>
  <si>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</si>
  <si>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</si>
  <si>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</si>
  <si>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</si>
  <si>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</si>
  <si>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</si>
  <si>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</si>
  <si>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</si>
  <si>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</si>
  <si>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</si>
  <si>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</si>
  <si>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</si>
  <si>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</si>
  <si>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</si>
  <si>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</si>
  <si>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</si>
  <si>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</si>
  <si>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</si>
  <si>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</si>
  <si>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</si>
  <si>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</si>
  <si>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</si>
  <si>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</si>
  <si>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</si>
  <si>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</si>
  <si>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</si>
  <si>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</si>
  <si>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</si>
  <si>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</si>
  <si>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</si>
  <si>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</si>
  <si>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</si>
  <si>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</si>
  <si>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</si>
  <si>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</si>
  <si>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</si>
  <si>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</si>
  <si>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</si>
  <si>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</si>
  <si>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</si>
  <si>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</si>
  <si>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</si>
  <si>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</si>
  <si>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</si>
  <si>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</si>
  <si>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</si>
  <si>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</si>
  <si>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</si>
  <si>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</si>
  <si>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</si>
  <si>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</si>
  <si>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</si>
  <si>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</si>
  <si>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</si>
  <si>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</si>
  <si>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</si>
  <si>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</si>
  <si>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</si>
  <si>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</si>
  <si>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</si>
  <si>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</si>
  <si>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</si>
  <si>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</si>
  <si>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</si>
  <si>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</si>
  <si>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</si>
  <si>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</si>
  <si>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</si>
  <si>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</si>
  <si>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</si>
  <si>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</si>
  <si>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</si>
  <si>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</si>
  <si>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</si>
  <si>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</si>
  <si>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</si>
  <si>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</si>
  <si>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</si>
  <si>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</si>
  <si>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</si>
  <si>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</si>
  <si>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</si>
  <si>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</si>
  <si>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</si>
  <si>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</si>
  <si>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</si>
  <si>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</si>
  <si>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</si>
  <si>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</si>
  <si>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</si>
  <si>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</si>
  <si>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</si>
  <si>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</si>
  <si>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</si>
  <si>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</si>
  <si>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</si>
  <si>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</si>
  <si>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</si>
  <si>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</si>
  <si>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</si>
  <si>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</si>
  <si>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</si>
  <si>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</si>
  <si>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</si>
  <si>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</si>
  <si>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</si>
  <si>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</si>
  <si>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</si>
  <si>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</si>
  <si>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</si>
  <si>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</si>
  <si>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</si>
  <si>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</si>
  <si>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</si>
  <si>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</si>
  <si>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</si>
  <si>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</si>
  <si>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</si>
  <si>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</si>
  <si>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</si>
  <si>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</si>
  <si>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</si>
  <si>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</si>
  <si>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</si>
  <si>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</si>
  <si>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</si>
  <si>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</si>
  <si>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</si>
  <si>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</si>
  <si>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</si>
  <si>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</si>
  <si>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</si>
  <si>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</si>
  <si>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</si>
  <si>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</si>
  <si>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</si>
  <si>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</si>
  <si>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</si>
  <si>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</si>
  <si>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</si>
  <si>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</si>
  <si>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</si>
  <si>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</si>
  <si>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</si>
  <si>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</si>
  <si>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</si>
  <si>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</si>
  <si>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</si>
  <si>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</si>
  <si>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</si>
  <si>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</si>
  <si>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</si>
  <si>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</si>
  <si>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</si>
  <si>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</si>
  <si>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</si>
  <si>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</si>
  <si>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</si>
  <si>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</si>
  <si>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</si>
  <si>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</si>
  <si>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</si>
  <si>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</si>
  <si>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</si>
  <si>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</si>
  <si>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</si>
  <si>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</si>
  <si>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</si>
  <si>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</si>
  <si>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</si>
  <si>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</si>
  <si>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</si>
  <si>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</si>
  <si>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</si>
  <si>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</si>
  <si>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</si>
  <si>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</si>
  <si>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</si>
  <si>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</si>
  <si>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</si>
  <si>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</si>
  <si>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</si>
  <si>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</si>
  <si>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</si>
  <si>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</si>
  <si>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</si>
  <si>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</si>
  <si>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</si>
  <si>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</si>
  <si>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</si>
  <si>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</si>
  <si>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</si>
  <si>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</si>
  <si>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</si>
  <si>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</si>
  <si>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</si>
  <si>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</si>
  <si>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</si>
  <si>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</si>
  <si>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</si>
  <si>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</si>
  <si>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</si>
  <si>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</si>
  <si>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</si>
  <si>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</si>
  <si>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</si>
  <si>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</si>
  <si>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</si>
  <si>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</si>
  <si>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</si>
  <si>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</si>
  <si>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</si>
  <si>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</si>
  <si>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</si>
  <si>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</si>
  <si>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</si>
  <si>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</si>
  <si>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</si>
  <si>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</si>
  <si>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</si>
  <si>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</si>
  <si>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</si>
  <si>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</si>
  <si>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</si>
  <si>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</si>
  <si>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</si>
  <si>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</si>
  <si>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</si>
  <si>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</si>
  <si>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</si>
  <si>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</si>
  <si>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</si>
  <si>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</si>
  <si>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</si>
  <si>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</si>
  <si>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</si>
  <si>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</si>
  <si>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</si>
  <si>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</si>
  <si>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</si>
  <si>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</si>
  <si>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</si>
  <si>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</si>
  <si>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</si>
  <si>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</si>
  <si>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</si>
  <si>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</si>
  <si>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</si>
  <si>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</si>
  <si>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</si>
  <si>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</si>
  <si>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</si>
  <si>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</si>
  <si>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</si>
  <si>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</si>
  <si>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</si>
  <si>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</si>
  <si>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</si>
  <si>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</si>
  <si>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</si>
  <si>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</si>
  <si>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</si>
  <si>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</si>
  <si>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</si>
  <si>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</si>
  <si>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</si>
  <si>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</si>
  <si>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</si>
  <si>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</si>
  <si>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</si>
  <si>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</si>
  <si>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</si>
  <si>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</si>
  <si>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</si>
  <si>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</si>
  <si>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</si>
  <si>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</si>
  <si>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</si>
  <si>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</si>
  <si>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</si>
  <si>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</si>
  <si>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</si>
  <si>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</si>
  <si>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</si>
  <si>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</si>
  <si>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</si>
  <si>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</si>
  <si>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</si>
  <si>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</si>
  <si>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</si>
  <si>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</si>
  <si>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</si>
  <si>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</si>
  <si>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</si>
  <si>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</si>
  <si>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</si>
  <si>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</si>
  <si>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</si>
  <si>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</si>
  <si>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</si>
  <si>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</si>
  <si>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</si>
  <si>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</si>
  <si>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</si>
  <si>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</si>
  <si>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</si>
  <si>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</si>
  <si>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</si>
  <si>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</si>
  <si>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</si>
  <si>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</si>
  <si>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</si>
  <si>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</si>
  <si>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</si>
  <si>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</si>
  <si>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</si>
  <si>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</si>
  <si>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</si>
  <si>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</si>
  <si>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</si>
  <si>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</si>
  <si>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</si>
  <si>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</si>
  <si>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</si>
  <si>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</si>
  <si>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</si>
  <si>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</si>
  <si>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</si>
  <si>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</si>
  <si>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</si>
  <si>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</si>
  <si>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</si>
  <si>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</si>
  <si>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</si>
  <si>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</si>
  <si>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</si>
  <si>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</si>
  <si>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</si>
  <si>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</si>
  <si>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</si>
  <si>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</si>
  <si>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</si>
  <si>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</si>
  <si>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</si>
  <si>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</si>
  <si>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</si>
  <si>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</si>
  <si>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</si>
  <si>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</si>
  <si>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</si>
  <si>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</si>
  <si>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</si>
  <si>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</si>
  <si>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</si>
  <si>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</si>
  <si>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</si>
  <si>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</si>
  <si>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</si>
  <si>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</si>
  <si>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</si>
  <si>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</si>
  <si>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</si>
  <si>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</si>
  <si>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</si>
  <si>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</si>
  <si>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</si>
  <si>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</si>
  <si>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</si>
  <si>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</si>
  <si>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</si>
  <si>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</si>
  <si>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</si>
  <si>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</si>
  <si>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</si>
  <si>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</si>
  <si>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</si>
  <si>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</si>
  <si>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</si>
  <si>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</si>
  <si>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</si>
  <si>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</si>
  <si>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</si>
  <si>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</si>
  <si>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</si>
  <si>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</si>
  <si>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</si>
  <si>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</si>
  <si>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</si>
  <si>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</si>
  <si>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</si>
  <si>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</si>
  <si>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</si>
  <si>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</si>
  <si>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</si>
  <si>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</si>
  <si>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</si>
  <si>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</si>
  <si>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</si>
  <si>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</si>
  <si>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</si>
  <si>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</si>
  <si>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</si>
  <si>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</si>
  <si>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</si>
  <si>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</si>
  <si>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</si>
  <si>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</si>
  <si>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</si>
  <si>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</si>
  <si>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</si>
  <si>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</si>
  <si>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</si>
  <si>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</si>
  <si>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</si>
  <si>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</si>
  <si>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</si>
  <si>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</si>
  <si>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</si>
  <si>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</si>
  <si>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</si>
  <si>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</si>
  <si>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</si>
  <si>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</si>
  <si>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</si>
  <si>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</si>
  <si>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</si>
  <si>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</si>
  <si>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</si>
  <si>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</si>
  <si>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</si>
  <si>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</si>
  <si>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</si>
  <si>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</si>
  <si>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</si>
  <si>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</si>
  <si>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</si>
  <si>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</si>
  <si>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</si>
  <si>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</si>
  <si>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</si>
  <si>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</si>
  <si>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</si>
  <si>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</si>
  <si>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</si>
  <si>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</si>
  <si>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</si>
  <si>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</si>
  <si>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</si>
  <si>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</si>
  <si>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</si>
  <si>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</si>
  <si>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</si>
  <si>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</si>
  <si>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</si>
  <si>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</si>
  <si>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</si>
  <si>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</si>
  <si>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</si>
  <si>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</si>
  <si>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</si>
  <si>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</si>
  <si>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</si>
  <si>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</si>
  <si>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</si>
  <si>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</si>
  <si>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</si>
  <si>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</si>
  <si>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</si>
  <si>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</si>
  <si>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</si>
  <si>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</si>
  <si>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</si>
  <si>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</si>
  <si>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</si>
  <si>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</si>
  <si>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</si>
  <si>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</si>
  <si>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</si>
  <si>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</si>
  <si>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</si>
  <si>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</si>
  <si>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</si>
  <si>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</si>
  <si>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</si>
  <si>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</si>
  <si>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</si>
  <si>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</si>
  <si>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</si>
  <si>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</si>
  <si>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</si>
  <si>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</si>
  <si>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</si>
  <si>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</si>
  <si>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</si>
  <si>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</si>
  <si>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</si>
  <si>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</si>
  <si>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</si>
  <si>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</si>
  <si>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</si>
  <si>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</si>
  <si>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</si>
  <si>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</si>
  <si>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</si>
  <si>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</si>
  <si>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</si>
  <si>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</si>
  <si>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</si>
  <si>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</si>
  <si>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</si>
  <si>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</si>
  <si>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</si>
  <si>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</si>
  <si>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</si>
  <si>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</si>
  <si>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</si>
  <si>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</si>
  <si>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</si>
  <si>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</si>
  <si>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</si>
  <si>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</si>
  <si>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</si>
  <si>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</si>
  <si>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</si>
  <si>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</si>
  <si>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</si>
  <si>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</si>
  <si>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</si>
  <si>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</si>
  <si>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</si>
  <si>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</si>
  <si>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</si>
  <si>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</si>
  <si>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</si>
  <si>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</si>
  <si>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</si>
  <si>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</si>
  <si>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</si>
  <si>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</si>
  <si>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</si>
  <si>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</si>
  <si>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</si>
  <si>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</si>
  <si>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</si>
  <si>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</si>
  <si>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</si>
  <si>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</si>
  <si>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</si>
  <si>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</si>
  <si>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</si>
  <si>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</si>
  <si>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</si>
  <si>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</si>
  <si>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</si>
  <si>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</si>
  <si>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</si>
  <si>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</si>
  <si>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</si>
  <si>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</si>
  <si>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</si>
  <si>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</si>
  <si>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</si>
  <si>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</si>
  <si>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</si>
  <si>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</si>
  <si>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</si>
  <si>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</si>
  <si>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</si>
  <si>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</si>
  <si>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</si>
  <si>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</si>
  <si>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</si>
  <si>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</si>
  <si>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</si>
  <si>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</si>
  <si>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</si>
  <si>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</si>
  <si>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</si>
  <si>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</si>
  <si>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</si>
  <si>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</si>
  <si>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</si>
  <si>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</si>
  <si>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</si>
  <si>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</si>
  <si>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</si>
  <si>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</si>
  <si>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</si>
  <si>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</si>
  <si>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</si>
  <si>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</si>
  <si>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</si>
  <si>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</si>
  <si>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</si>
  <si>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</si>
  <si>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</si>
  <si>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</si>
  <si>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</si>
  <si>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</si>
  <si>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</si>
  <si>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</si>
  <si>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</si>
  <si>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</si>
  <si>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</si>
  <si>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</si>
  <si>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</si>
  <si>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</si>
  <si>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</si>
  <si>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</si>
  <si>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</si>
  <si>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</si>
  <si>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</si>
  <si>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</si>
  <si>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</si>
  <si>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</si>
  <si>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</si>
  <si>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</si>
  <si>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</si>
  <si>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</si>
  <si>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</si>
  <si>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</si>
  <si>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</si>
  <si>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</si>
  <si>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</si>
  <si>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</si>
  <si>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</si>
  <si>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</si>
  <si>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</si>
  <si>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</si>
  <si>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</si>
  <si>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</si>
  <si>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</si>
  <si>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</si>
  <si>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</si>
  <si>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</si>
  <si>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</si>
  <si>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</si>
  <si>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</si>
  <si>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</si>
  <si>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</si>
  <si>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</si>
  <si>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</si>
  <si>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</si>
  <si>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</si>
  <si>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</si>
  <si>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</si>
  <si>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</si>
  <si>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</si>
  <si>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</si>
  <si>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</si>
  <si>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</si>
  <si>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</si>
  <si>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</si>
  <si>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</si>
  <si>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</si>
  <si>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</si>
  <si>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</si>
  <si>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</si>
  <si>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</si>
  <si>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</si>
  <si>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</si>
  <si>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</si>
  <si>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</si>
  <si>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</si>
  <si>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</si>
  <si>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</si>
  <si>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</si>
  <si>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</si>
  <si>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</si>
  <si>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</si>
  <si>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</si>
  <si>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</si>
  <si>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</si>
  <si>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</si>
  <si>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</si>
  <si>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</si>
  <si>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</si>
  <si>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</si>
  <si>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</si>
  <si>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</si>
  <si>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</si>
  <si>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</si>
  <si>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</si>
  <si>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</si>
  <si>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</si>
  <si>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</si>
  <si>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</si>
  <si>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</si>
  <si>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</si>
  <si>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</si>
  <si>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</si>
  <si>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</si>
  <si>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</si>
  <si>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</si>
  <si>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</si>
  <si>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</si>
  <si>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</si>
  <si>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</si>
  <si>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</si>
  <si>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</si>
  <si>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</si>
  <si>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</si>
  <si>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</si>
  <si>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</si>
  <si>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</si>
  <si>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</si>
  <si>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</si>
  <si>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</si>
  <si>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</si>
  <si>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</si>
  <si>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</si>
  <si>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</si>
  <si>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</si>
  <si>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</si>
  <si>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</si>
  <si>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</si>
  <si>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</si>
  <si>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</si>
  <si>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</si>
  <si>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</si>
  <si>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</si>
  <si>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</si>
  <si>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</si>
  <si>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</si>
  <si>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</si>
  <si>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</si>
  <si>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</si>
  <si>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</si>
  <si>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</si>
  <si>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</si>
  <si>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</si>
  <si>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</si>
  <si>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</si>
  <si>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</si>
  <si>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</si>
  <si>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</si>
  <si>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</si>
  <si>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</si>
  <si>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</si>
  <si>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</si>
  <si>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</si>
  <si>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</si>
  <si>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</si>
  <si>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</si>
  <si>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</si>
  <si>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</si>
  <si>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</si>
  <si>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</si>
  <si>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</si>
  <si>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</si>
  <si>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</si>
  <si>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</si>
  <si>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</si>
  <si>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</si>
  <si>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</si>
  <si>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</si>
  <si>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</si>
  <si>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</si>
  <si>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</si>
  <si>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</si>
  <si>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</si>
  <si>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</si>
  <si>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</si>
  <si>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</si>
  <si>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</si>
  <si>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</si>
  <si>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</si>
  <si>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</si>
  <si>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</si>
  <si>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</si>
  <si>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</si>
  <si>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</si>
  <si>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</si>
  <si>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</si>
  <si>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</si>
  <si>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</si>
  <si>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</si>
  <si>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</si>
  <si>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</si>
  <si>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</si>
  <si>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</si>
  <si>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</si>
  <si>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</si>
  <si>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</si>
  <si>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</si>
  <si>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</si>
  <si>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</si>
  <si>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</si>
  <si>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</si>
  <si>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</si>
  <si>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</si>
  <si>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</si>
  <si>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</si>
  <si>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</si>
  <si>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</si>
  <si>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</si>
  <si>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</si>
  <si>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</si>
  <si>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</si>
  <si>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</si>
  <si>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</si>
  <si>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</si>
  <si>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</si>
  <si>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</si>
  <si>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</si>
  <si>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</si>
  <si>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</si>
  <si>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</si>
  <si>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</si>
  <si>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</si>
  <si>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</si>
  <si>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</si>
  <si>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</si>
  <si>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</si>
  <si>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</si>
  <si>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</si>
  <si>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</si>
  <si>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</si>
  <si>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</si>
  <si>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</si>
  <si>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</si>
  <si>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</si>
  <si>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</si>
  <si>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</si>
  <si>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</si>
  <si>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</si>
  <si>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</si>
  <si>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</si>
  <si>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</si>
  <si>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</si>
  <si>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</si>
  <si>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</si>
  <si>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</si>
  <si>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</si>
  <si>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</si>
  <si>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</si>
  <si>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</si>
  <si>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</si>
  <si>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</si>
  <si>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</si>
  <si>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</si>
  <si>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</si>
  <si>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</si>
  <si>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</si>
  <si>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</si>
  <si>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</si>
  <si>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</si>
  <si>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</si>
  <si>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</si>
  <si>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</si>
  <si>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</si>
  <si>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</si>
  <si>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</si>
  <si>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</si>
  <si>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</si>
  <si>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</si>
  <si>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</si>
  <si>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</si>
  <si>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</si>
  <si>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</si>
  <si>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</si>
  <si>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</si>
  <si>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</si>
  <si>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</si>
  <si>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</si>
  <si>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</si>
  <si>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</si>
  <si>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</si>
  <si>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</si>
  <si>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</si>
  <si>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</si>
  <si>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</si>
  <si>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</si>
  <si>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</si>
  <si>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</si>
  <si>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</si>
  <si>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</si>
  <si>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</si>
  <si>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</si>
  <si>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</si>
  <si>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</si>
  <si>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</si>
  <si>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</si>
  <si>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</si>
  <si>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</si>
  <si>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</si>
  <si>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</si>
  <si>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</si>
  <si>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</si>
  <si>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</si>
  <si>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</si>
  <si>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</si>
  <si>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</si>
  <si>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</si>
  <si>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</si>
  <si>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</si>
  <si>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</si>
  <si>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</si>
  <si>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</si>
  <si>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</si>
  <si>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</si>
  <si>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</si>
  <si>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</si>
  <si>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</si>
  <si>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</si>
  <si>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</si>
  <si>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</si>
  <si>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</si>
  <si>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</si>
  <si>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</si>
  <si>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</si>
  <si>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</si>
  <si>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</si>
  <si>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</si>
  <si>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</si>
  <si>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</si>
  <si>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</si>
  <si>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</si>
  <si>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</si>
  <si>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</si>
  <si>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</si>
  <si>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</si>
  <si>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</si>
  <si>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</si>
  <si>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</si>
  <si>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</si>
  <si>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</si>
  <si>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</si>
  <si>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</si>
  <si>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</si>
  <si>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</si>
  <si>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</si>
  <si>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</si>
  <si>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</si>
  <si>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</si>
  <si>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</si>
  <si>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</si>
  <si>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</si>
  <si>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</si>
  <si>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</si>
  <si>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</si>
  <si>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</si>
  <si>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</si>
  <si>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</si>
  <si>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</si>
  <si>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</si>
  <si>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</si>
  <si>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</si>
  <si>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</si>
  <si>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</si>
  <si>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</si>
  <si>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</si>
  <si>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</si>
  <si>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</si>
  <si>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</si>
  <si>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</si>
  <si>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</si>
  <si>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</si>
  <si>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</si>
  <si>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</si>
  <si>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</si>
  <si>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</si>
  <si>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</si>
  <si>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</si>
  <si>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</si>
  <si>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</si>
  <si>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</si>
  <si>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</si>
  <si>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</si>
  <si>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</si>
  <si>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</si>
  <si>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</si>
  <si>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</si>
  <si>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</si>
  <si>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</si>
  <si>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</si>
  <si>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</si>
  <si>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</si>
  <si>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</si>
  <si>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</si>
  <si>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</si>
  <si>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</si>
  <si>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</si>
  <si>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</si>
  <si>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</si>
  <si>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</si>
  <si>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</si>
  <si>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</si>
  <si>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</si>
  <si>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</si>
  <si>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</si>
  <si>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</si>
  <si>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</si>
  <si>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</si>
  <si>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</si>
  <si>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</si>
  <si>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</si>
  <si>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</si>
  <si>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</si>
  <si>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</si>
  <si>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</si>
  <si>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</si>
  <si>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</si>
  <si>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</si>
  <si>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</si>
  <si>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</si>
  <si>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</si>
  <si>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</si>
  <si>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</si>
  <si>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</si>
  <si>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</si>
  <si>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</si>
  <si>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</si>
  <si>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</si>
  <si>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</si>
  <si>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</si>
  <si>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</si>
  <si>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</si>
  <si>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</si>
  <si>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</si>
  <si>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</si>
  <si>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</si>
  <si>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</si>
  <si>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</si>
  <si>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</si>
  <si>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</si>
  <si>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</si>
  <si>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</si>
  <si>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</si>
  <si>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</si>
  <si>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</si>
  <si>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</si>
  <si>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</si>
  <si>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</si>
  <si>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</si>
  <si>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</si>
  <si>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</si>
  <si>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</si>
  <si>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</si>
  <si>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</si>
  <si>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</si>
  <si>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</si>
  <si>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</si>
  <si>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</si>
  <si>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</si>
  <si>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</si>
  <si>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</si>
  <si>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</si>
  <si>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</si>
  <si>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</si>
  <si>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</si>
  <si>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</si>
  <si>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</si>
  <si>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</si>
  <si>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</si>
  <si>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</si>
  <si>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</si>
  <si>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</si>
  <si>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</si>
  <si>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</si>
  <si>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</si>
  <si>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</si>
  <si>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</si>
  <si>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</si>
  <si>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</si>
  <si>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</si>
  <si>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</si>
  <si>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</si>
  <si>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</si>
  <si>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</si>
  <si>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</si>
  <si>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</si>
  <si>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</si>
  <si>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</si>
  <si>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</si>
  <si>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</si>
  <si>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</si>
  <si>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</si>
  <si>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</si>
  <si>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</si>
  <si>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</si>
  <si>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</si>
  <si>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</si>
  <si>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</si>
  <si>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</si>
  <si>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</si>
  <si>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</si>
  <si>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</si>
  <si>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</si>
  <si>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</si>
  <si>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</si>
  <si>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</si>
  <si>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</si>
  <si>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</si>
  <si>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</si>
  <si>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</si>
  <si>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</si>
  <si>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</si>
  <si>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</si>
  <si>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</si>
  <si>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</si>
  <si>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</si>
  <si>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</si>
  <si>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</si>
  <si>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</si>
  <si>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</si>
  <si>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</si>
  <si>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</si>
  <si>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</si>
  <si>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</si>
  <si>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</si>
  <si>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</si>
  <si>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</si>
  <si>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</si>
  <si>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</si>
  <si>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</si>
  <si>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</si>
  <si>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</si>
  <si>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</si>
  <si>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</si>
  <si>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</si>
  <si>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</si>
  <si>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</si>
  <si>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</si>
  <si>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</si>
  <si>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</si>
  <si>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</si>
  <si>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</si>
  <si>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</si>
  <si>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</si>
  <si>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</si>
  <si>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</si>
  <si>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</si>
  <si>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</si>
  <si>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</si>
  <si>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</si>
  <si>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</si>
  <si>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</si>
  <si>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</si>
  <si>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</si>
  <si>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</si>
  <si>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</si>
  <si>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</si>
  <si>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</si>
  <si>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</si>
  <si>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</si>
  <si>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</si>
  <si>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</si>
  <si>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</si>
  <si>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</si>
  <si>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</si>
  <si>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</si>
  <si>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</si>
  <si>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</si>
  <si>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</si>
  <si>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</si>
  <si>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</si>
  <si>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</si>
  <si>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</si>
  <si>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</si>
  <si>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</si>
  <si>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</si>
  <si>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</si>
  <si>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</si>
  <si>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</si>
  <si>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</si>
  <si>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</si>
  <si>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</si>
  <si>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</si>
  <si>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</si>
  <si>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</si>
  <si>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</si>
  <si>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</si>
  <si>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</si>
  <si>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</si>
  <si>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</si>
  <si>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</si>
  <si>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</si>
  <si>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</si>
  <si>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</si>
  <si>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</si>
  <si>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</si>
  <si>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</si>
  <si>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</si>
  <si>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</si>
  <si>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</si>
  <si>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</si>
  <si>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</si>
  <si>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</si>
  <si>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</si>
  <si>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</si>
  <si>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</si>
  <si>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</si>
  <si>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</si>
  <si>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</si>
  <si>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</si>
  <si>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</si>
  <si>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</si>
  <si>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</si>
  <si>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</si>
  <si>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</si>
  <si>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</si>
  <si>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</si>
  <si>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</si>
  <si>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</si>
  <si>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</si>
  <si>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</si>
  <si>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</si>
  <si>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</si>
  <si>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</si>
  <si>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</si>
  <si>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</si>
  <si>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</si>
  <si>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</si>
  <si>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</si>
  <si>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</si>
  <si>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</si>
  <si>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</si>
  <si>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</si>
  <si>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</si>
  <si>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</si>
  <si>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</si>
  <si>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</si>
  <si>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</si>
  <si>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</si>
  <si>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</si>
  <si>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</si>
  <si>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</si>
  <si>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</si>
  <si>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</si>
  <si>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</si>
  <si>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</si>
  <si>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</si>
  <si>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</si>
  <si>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</si>
  <si>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</si>
  <si>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</si>
  <si>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</si>
  <si>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</si>
  <si>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</si>
  <si>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</si>
  <si>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</si>
  <si>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</si>
  <si>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</si>
  <si>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</si>
  <si>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</si>
  <si>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</si>
  <si>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</si>
  <si>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</si>
  <si>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</si>
  <si>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</si>
  <si>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</si>
  <si>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</si>
  <si>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</si>
  <si>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</si>
  <si>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</si>
  <si>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</si>
  <si>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</si>
  <si>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</si>
  <si>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</si>
  <si>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</si>
  <si>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</si>
  <si>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</si>
  <si>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</si>
  <si>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</si>
  <si>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</si>
  <si>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</si>
  <si>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</si>
  <si>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</si>
  <si>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</si>
  <si>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</si>
  <si>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</si>
  <si>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</si>
  <si>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</si>
  <si>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</si>
  <si>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</si>
  <si>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</si>
  <si>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</si>
  <si>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</si>
  <si>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</si>
  <si>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</si>
  <si>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</si>
  <si>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</si>
  <si>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</si>
  <si>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</si>
  <si>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</si>
  <si>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</si>
  <si>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</si>
  <si>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</si>
  <si>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</si>
  <si>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</si>
  <si>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</si>
  <si>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</si>
  <si>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</si>
  <si>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</si>
  <si>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</si>
  <si>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</si>
  <si>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</si>
  <si>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</si>
  <si>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</si>
  <si>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</si>
  <si>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</si>
  <si>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</si>
  <si>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</si>
  <si>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</si>
  <si>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</si>
  <si>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</si>
  <si>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</si>
  <si>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</si>
  <si>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</si>
  <si>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</si>
  <si>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</si>
  <si>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</si>
  <si>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</si>
  <si>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</si>
  <si>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</si>
  <si>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</si>
  <si>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</si>
  <si>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</si>
  <si>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</si>
  <si>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</si>
  <si>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</si>
  <si>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</si>
  <si>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</si>
  <si>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</si>
  <si>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</si>
  <si>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</si>
  <si>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</si>
  <si>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</si>
  <si>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</si>
  <si>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</si>
  <si>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</si>
  <si>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</si>
  <si>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</si>
  <si>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</si>
  <si>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</si>
  <si>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</si>
  <si>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</si>
  <si>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</si>
  <si>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</si>
  <si>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</si>
  <si>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</si>
  <si>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</si>
  <si>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</si>
  <si>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</si>
  <si>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</si>
  <si>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</si>
  <si>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</si>
  <si>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</si>
  <si>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</si>
  <si>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</si>
  <si>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</si>
  <si>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</si>
  <si>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</si>
  <si>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</si>
  <si>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</si>
  <si>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</si>
  <si>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</si>
  <si>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</si>
  <si>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</si>
  <si>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</si>
  <si>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</si>
  <si>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</si>
  <si>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</si>
  <si>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</si>
  <si>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</si>
  <si>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</si>
  <si>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</si>
  <si>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</si>
  <si>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</si>
  <si>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</si>
  <si>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</si>
  <si>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</si>
  <si>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</si>
  <si>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</si>
  <si>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</si>
  <si>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</si>
  <si>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</si>
  <si>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</si>
  <si>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</si>
  <si>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</si>
  <si>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</si>
  <si>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</si>
  <si>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</si>
  <si>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</si>
  <si>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</si>
  <si>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</si>
  <si>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</si>
  <si>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</si>
  <si>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</si>
  <si>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</si>
  <si>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</si>
  <si>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</si>
  <si>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</si>
  <si>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</si>
  <si>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</si>
  <si>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</si>
  <si>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</si>
  <si>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</si>
  <si>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</si>
  <si>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</si>
  <si>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</si>
  <si>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</si>
  <si>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</si>
  <si>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</si>
  <si>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</si>
  <si>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</si>
  <si>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</si>
  <si>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</si>
  <si>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</si>
  <si>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</si>
  <si>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</si>
  <si>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</si>
  <si>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</si>
  <si>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</si>
  <si>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</si>
  <si>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</si>
  <si>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</si>
  <si>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</si>
  <si>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</si>
  <si>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</si>
  <si>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</si>
  <si>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</si>
  <si>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</si>
  <si>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</si>
  <si>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</si>
  <si>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</si>
  <si>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</si>
  <si>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</si>
  <si>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</si>
  <si>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</si>
  <si>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</si>
  <si>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</si>
  <si>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</si>
  <si>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</si>
  <si>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</si>
  <si>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</si>
  <si>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</si>
  <si>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</si>
  <si>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</si>
  <si>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</si>
  <si>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</si>
  <si>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</si>
  <si>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</si>
  <si>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</si>
  <si>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</si>
  <si>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</si>
  <si>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</si>
  <si>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</si>
  <si>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</si>
  <si>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</si>
  <si>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</si>
  <si>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</si>
  <si>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</si>
  <si>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</si>
  <si>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</si>
  <si>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</si>
  <si>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</si>
  <si>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</si>
  <si>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</si>
  <si>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</si>
  <si>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</si>
  <si>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</si>
  <si>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</si>
  <si>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</si>
  <si>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</si>
  <si>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</si>
  <si>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</si>
  <si>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</si>
  <si>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</si>
  <si>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</si>
  <si>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</si>
  <si>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</si>
  <si>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</si>
  <si>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</si>
  <si>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</si>
  <si>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</si>
  <si>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</si>
  <si>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</si>
  <si>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</si>
  <si>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</si>
  <si>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</si>
  <si>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</si>
  <si>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</si>
  <si>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</si>
  <si>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</si>
  <si>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</si>
  <si>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</si>
  <si>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</si>
  <si>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</si>
  <si>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</si>
  <si>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</si>
  <si>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</si>
  <si>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</si>
  <si>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</si>
  <si>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</si>
  <si>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</si>
  <si>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</si>
  <si>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</si>
  <si>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</si>
  <si>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</si>
  <si>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</si>
  <si>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</si>
  <si>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</si>
  <si>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</si>
  <si>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</si>
  <si>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</si>
  <si>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</si>
  <si>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</si>
  <si>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</si>
  <si>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</si>
  <si>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</si>
  <si>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</si>
  <si>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</si>
  <si>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</si>
  <si>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</si>
  <si>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</si>
  <si>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</si>
  <si>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</si>
  <si>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</si>
  <si>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</si>
  <si>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</si>
  <si>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</si>
  <si>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</si>
  <si>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</si>
  <si>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</si>
  <si>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</si>
  <si>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</si>
  <si>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</si>
  <si>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</si>
  <si>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</si>
  <si>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</si>
  <si>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</si>
  <si>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</si>
  <si>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</si>
  <si>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</si>
  <si>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</si>
  <si>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</si>
  <si>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</si>
  <si>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</si>
  <si>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</si>
  <si>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</si>
  <si>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</si>
  <si>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</si>
  <si>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</si>
  <si>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</si>
  <si>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</si>
  <si>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</si>
  <si>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</si>
  <si>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</si>
  <si>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</si>
  <si>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</si>
  <si>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</si>
  <si>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</si>
  <si>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</si>
  <si>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</si>
  <si>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</si>
  <si>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</si>
  <si>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</si>
  <si>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</si>
  <si>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</si>
  <si>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</si>
  <si>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</si>
  <si>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</si>
  <si>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</si>
  <si>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</si>
  <si>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</si>
  <si>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</si>
  <si>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</si>
  <si>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</si>
  <si>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</si>
  <si>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</si>
  <si>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</si>
  <si>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</si>
  <si>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</si>
  <si>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</si>
  <si>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</si>
  <si>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</si>
  <si>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</si>
  <si>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</si>
  <si>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</si>
  <si>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</si>
  <si>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</si>
  <si>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</si>
  <si>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</si>
  <si>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</si>
  <si>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</si>
  <si>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</si>
  <si>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</si>
  <si>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</si>
  <si>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</si>
  <si>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</si>
  <si>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</si>
  <si>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</si>
  <si>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</si>
  <si>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</si>
  <si>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</si>
  <si>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</si>
  <si>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</si>
  <si>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</si>
  <si>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</si>
  <si>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</si>
  <si>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</si>
  <si>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</si>
  <si>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</si>
  <si>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</si>
  <si>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</si>
  <si>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</si>
  <si>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</si>
  <si>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</si>
  <si>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</si>
  <si>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</si>
  <si>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</si>
  <si>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</si>
  <si>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</si>
  <si>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</si>
  <si>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</si>
  <si>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</si>
  <si>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</si>
  <si>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</si>
  <si>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</si>
  <si>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</si>
  <si>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</si>
  <si>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</si>
  <si>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</si>
  <si>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</si>
  <si>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</si>
  <si>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</si>
  <si>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</si>
  <si>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</si>
  <si>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</si>
  <si>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</si>
  <si>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</si>
  <si>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</si>
  <si>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</si>
  <si>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</si>
  <si>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</si>
  <si>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</si>
  <si>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</si>
  <si>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</si>
  <si>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</si>
  <si>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</si>
  <si>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</si>
  <si>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</si>
  <si>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</si>
  <si>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</si>
  <si>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</si>
  <si>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</si>
  <si>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</si>
  <si>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</si>
  <si>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</si>
  <si>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</si>
  <si>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</si>
  <si>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</si>
  <si>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</si>
  <si>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</si>
  <si>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</si>
  <si>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</si>
  <si>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</si>
  <si>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</si>
  <si>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</si>
  <si>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</si>
  <si>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</si>
  <si>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</si>
  <si>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</si>
  <si>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</si>
  <si>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</si>
  <si>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</si>
  <si>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</si>
  <si>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</si>
  <si>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</si>
  <si>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</si>
  <si>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</si>
  <si>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</si>
  <si>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</si>
  <si>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</si>
  <si>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</si>
  <si>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</si>
  <si>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</si>
  <si>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</si>
  <si>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</si>
  <si>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</si>
  <si>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</si>
  <si>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</si>
  <si>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</si>
  <si>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</si>
  <si>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</si>
  <si>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</si>
  <si>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</si>
  <si>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</si>
  <si>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</si>
  <si>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</si>
  <si>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</si>
  <si>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</si>
  <si>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</si>
  <si>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</si>
  <si>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</si>
  <si>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</si>
  <si>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</si>
  <si>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</si>
  <si>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</si>
  <si>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</si>
  <si>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</si>
  <si>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</si>
  <si>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</si>
  <si>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</si>
  <si>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</si>
  <si>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</si>
  <si>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</si>
  <si>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</si>
  <si>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</si>
  <si>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</si>
  <si>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</si>
  <si>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</si>
  <si>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</si>
  <si>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</si>
  <si>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</si>
  <si>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</si>
  <si>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</si>
  <si>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</si>
  <si>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</si>
  <si>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</si>
  <si>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</si>
  <si>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</si>
  <si>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</si>
  <si>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</si>
  <si>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</si>
  <si>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</si>
  <si>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</si>
  <si>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</si>
  <si>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</si>
  <si>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</si>
  <si>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</si>
  <si>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</si>
  <si>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</si>
  <si>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</si>
  <si>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</si>
  <si>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</si>
  <si>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</si>
  <si>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</si>
  <si>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</si>
  <si>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</si>
  <si>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</si>
  <si>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</si>
  <si>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</si>
  <si>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</si>
  <si>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</si>
  <si>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</si>
  <si>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</si>
  <si>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</si>
  <si>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</si>
  <si>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</si>
  <si>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</si>
  <si>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</si>
  <si>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</si>
  <si>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</si>
  <si>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</si>
  <si>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</si>
  <si>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</si>
  <si>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</si>
  <si>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</si>
  <si>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</si>
  <si>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</si>
  <si>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</si>
  <si>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</si>
  <si>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</si>
  <si>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</si>
  <si>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</si>
  <si>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</si>
  <si>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</si>
  <si>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</si>
  <si>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</si>
  <si>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</si>
  <si>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</si>
  <si>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</si>
  <si>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</si>
  <si>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</si>
  <si>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</si>
  <si>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</si>
  <si>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</si>
  <si>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</si>
  <si>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</si>
  <si>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</si>
  <si>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</si>
  <si>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</si>
  <si>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</si>
  <si>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</si>
  <si>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</si>
  <si>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</si>
  <si>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</si>
  <si>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</si>
  <si>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</si>
  <si>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</si>
  <si>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</si>
  <si>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</si>
  <si>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</si>
  <si>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</si>
  <si>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</si>
  <si>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</si>
  <si>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</si>
  <si>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</si>
  <si>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</si>
  <si>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</si>
  <si>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</si>
  <si>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</si>
  <si>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</si>
  <si>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</si>
  <si>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</si>
  <si>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</si>
  <si>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</si>
  <si>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</si>
  <si>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</si>
  <si>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</si>
  <si>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</si>
  <si>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</si>
  <si>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</si>
  <si>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</si>
  <si>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</si>
  <si>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</si>
  <si>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</si>
  <si>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</si>
  <si>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</si>
  <si>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</si>
  <si>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</si>
  <si>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</si>
  <si>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</si>
  <si>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</si>
  <si>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</si>
  <si>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</si>
  <si>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</si>
  <si>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</si>
  <si>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</si>
  <si>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</si>
  <si>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</si>
  <si>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</si>
  <si>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</si>
  <si>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</si>
  <si>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</si>
  <si>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</si>
  <si>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</si>
  <si>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</si>
  <si>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</si>
  <si>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</si>
  <si>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</si>
  <si>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</si>
  <si>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</si>
  <si>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</si>
  <si>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</si>
  <si>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</si>
  <si>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</si>
  <si>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</si>
  <si>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</si>
  <si>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</si>
  <si>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</si>
  <si>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</si>
  <si>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</si>
  <si>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</si>
  <si>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</si>
  <si>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</si>
  <si>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</si>
  <si>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</si>
  <si>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</si>
  <si>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</si>
  <si>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</si>
  <si>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</si>
  <si>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</si>
  <si>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</si>
  <si>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</si>
  <si>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</si>
  <si>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</si>
  <si>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</si>
  <si>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</si>
  <si>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</si>
  <si>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</si>
  <si>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</si>
  <si>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</si>
  <si>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</si>
  <si>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</si>
  <si>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</si>
  <si>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</si>
  <si>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</si>
  <si>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</si>
  <si>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</si>
  <si>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</si>
  <si>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</si>
  <si>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</si>
  <si>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</si>
  <si>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</si>
  <si>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</si>
  <si>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</si>
  <si>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</si>
  <si>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</si>
  <si>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</si>
  <si>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</si>
  <si>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</si>
  <si>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</si>
  <si>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</si>
  <si>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</si>
  <si>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</si>
  <si>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</si>
  <si>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</si>
  <si>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</si>
  <si>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</si>
  <si>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</si>
  <si>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</si>
  <si>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</si>
  <si>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</si>
  <si>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</si>
  <si>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</si>
  <si>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</si>
  <si>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</si>
  <si>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</si>
  <si>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</si>
  <si>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</si>
  <si>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</si>
  <si>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</si>
  <si>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</si>
  <si>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</si>
  <si>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</si>
  <si>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</si>
  <si>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</si>
  <si>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</si>
  <si>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</si>
  <si>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</si>
  <si>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</si>
  <si>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</si>
  <si>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</si>
  <si>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</si>
  <si>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</si>
  <si>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</si>
  <si>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</si>
  <si>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</si>
  <si>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</si>
  <si>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</si>
  <si>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</si>
  <si>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</si>
  <si>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</si>
  <si>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</si>
  <si>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</si>
  <si>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</si>
  <si>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</si>
  <si>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</si>
  <si>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</si>
  <si>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</si>
  <si>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</si>
  <si>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</si>
  <si>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</si>
  <si>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</si>
  <si>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</si>
  <si>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</si>
  <si>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</si>
  <si>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</si>
  <si>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</si>
  <si>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</si>
  <si>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</si>
  <si>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</si>
  <si>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</si>
  <si>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</si>
  <si>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</si>
  <si>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</si>
  <si>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</si>
  <si>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</si>
  <si>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</si>
  <si>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</si>
  <si>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</si>
  <si>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</si>
  <si>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</si>
  <si>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</si>
  <si>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</si>
  <si>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</si>
  <si>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</si>
  <si>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</si>
  <si>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</si>
  <si>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</si>
  <si>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</si>
  <si>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</si>
  <si>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</si>
  <si>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</si>
  <si>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</si>
  <si>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</si>
  <si>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</si>
  <si>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</si>
  <si>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</si>
  <si>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</si>
  <si>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</si>
  <si>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</si>
  <si>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</si>
  <si>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</si>
  <si>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</si>
  <si>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</si>
  <si>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</si>
  <si>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</si>
  <si>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</si>
  <si>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</si>
  <si>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</si>
  <si>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</si>
  <si>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</si>
  <si>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</si>
  <si>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</si>
  <si>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</si>
  <si>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</si>
  <si>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</si>
  <si>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</si>
  <si>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</si>
  <si>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</si>
  <si>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</si>
  <si>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</si>
  <si>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</si>
  <si>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</si>
  <si>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</si>
  <si>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</si>
  <si>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</si>
  <si>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</si>
  <si>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</si>
  <si>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</si>
  <si>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</si>
  <si>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</si>
  <si>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</si>
  <si>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</si>
  <si>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</si>
  <si>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</si>
  <si>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</si>
  <si>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</si>
  <si>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</si>
  <si>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</si>
  <si>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</si>
  <si>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</si>
  <si>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</si>
  <si>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</si>
  <si>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</si>
  <si>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</si>
  <si>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</si>
  <si>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</si>
  <si>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</si>
  <si>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</si>
  <si>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</si>
  <si>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</si>
  <si>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</si>
  <si>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</si>
  <si>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</si>
  <si>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</si>
  <si>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</si>
  <si>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</si>
  <si>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</si>
  <si>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</si>
  <si>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</si>
  <si>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</si>
  <si>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</si>
  <si>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</si>
  <si>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</si>
  <si>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</si>
  <si>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</si>
  <si>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</si>
  <si>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</si>
  <si>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</si>
  <si>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</si>
  <si>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</si>
  <si>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</si>
  <si>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</si>
  <si>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</si>
  <si>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</si>
  <si>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</si>
  <si>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</si>
  <si>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</si>
  <si>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</si>
  <si>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</si>
  <si>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</si>
  <si>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</si>
  <si>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</si>
  <si>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</si>
  <si>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</si>
  <si>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</si>
  <si>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</si>
  <si>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</si>
  <si>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</si>
  <si>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</si>
  <si>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</si>
  <si>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</si>
  <si>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</si>
  <si>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</si>
  <si>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</si>
  <si>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</si>
  <si>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</si>
  <si>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</si>
  <si>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</si>
  <si>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</si>
  <si>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</si>
  <si>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</si>
  <si>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</si>
  <si>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</si>
  <si>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</si>
  <si>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</si>
  <si>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</si>
  <si>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</si>
  <si>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</si>
  <si>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</si>
  <si>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</si>
  <si>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</si>
  <si>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</si>
  <si>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</si>
  <si>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</si>
  <si>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</si>
  <si>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</si>
  <si>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</si>
  <si>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</si>
  <si>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</si>
  <si>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</si>
  <si>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</si>
  <si>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</si>
  <si>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</si>
  <si>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</si>
  <si>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</si>
  <si>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</si>
  <si>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</si>
  <si>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</si>
  <si>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</si>
  <si>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</si>
  <si>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</si>
  <si>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</si>
  <si>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</si>
  <si>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</si>
  <si>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</si>
  <si>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</si>
  <si>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</si>
  <si>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</si>
  <si>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</si>
  <si>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</si>
  <si>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</si>
  <si>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</si>
  <si>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</si>
  <si>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</si>
  <si>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</si>
  <si>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</si>
  <si>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</si>
  <si>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</si>
  <si>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</si>
  <si>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</si>
  <si>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</si>
  <si>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</si>
  <si>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</si>
  <si>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</si>
  <si>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</si>
  <si>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</si>
  <si>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</si>
  <si>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</si>
  <si>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</si>
  <si>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</si>
  <si>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</si>
  <si>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</si>
  <si>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</si>
  <si>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</si>
  <si>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</si>
  <si>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</si>
  <si>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</si>
  <si>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</si>
  <si>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</si>
  <si>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</si>
  <si>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</si>
  <si>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</si>
  <si>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</si>
  <si>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</si>
  <si>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</si>
  <si>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</si>
  <si>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</si>
  <si>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</si>
  <si>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</si>
  <si>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</si>
  <si>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</si>
  <si>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</si>
  <si>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</si>
  <si>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</si>
  <si>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</si>
  <si>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</si>
  <si>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</si>
  <si>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</si>
  <si>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</si>
  <si>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</si>
  <si>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</si>
  <si>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</si>
  <si>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</si>
  <si>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</si>
  <si>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</si>
  <si>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</si>
  <si>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</si>
  <si>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</si>
  <si>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</si>
  <si>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</si>
  <si>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</si>
  <si>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</si>
  <si>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</si>
  <si>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</si>
  <si>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</si>
  <si>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</si>
  <si>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</si>
  <si>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</si>
  <si>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</si>
  <si>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</si>
  <si>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</si>
  <si>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</si>
  <si>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</si>
  <si>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</si>
  <si>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</si>
  <si>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</si>
  <si>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</si>
  <si>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</si>
  <si>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</si>
  <si>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</si>
  <si>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</si>
  <si>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</si>
  <si>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</si>
  <si>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</si>
  <si>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</si>
  <si>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</si>
  <si>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</si>
  <si>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</si>
  <si>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</si>
  <si>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</si>
  <si>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</si>
  <si>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</si>
  <si>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</si>
  <si>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</si>
  <si>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</si>
  <si>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</si>
  <si>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</si>
  <si>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</si>
  <si>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</si>
  <si>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</si>
  <si>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</si>
  <si>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</si>
  <si>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</si>
  <si>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</si>
  <si>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</si>
  <si>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</si>
  <si>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</si>
  <si>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</si>
  <si>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</si>
  <si>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</si>
  <si>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</si>
  <si>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</si>
  <si>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</si>
  <si>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</si>
  <si>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</si>
  <si>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</si>
  <si>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</si>
  <si>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</si>
  <si>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</si>
  <si>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</si>
  <si>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</si>
  <si>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</si>
  <si>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</si>
  <si>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</si>
  <si>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</si>
  <si>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</si>
  <si>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</si>
  <si>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</si>
  <si>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</si>
  <si>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</si>
  <si>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</si>
  <si>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</si>
  <si>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</si>
  <si>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</si>
  <si>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</si>
  <si>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</si>
  <si>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</si>
  <si>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</si>
  <si>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</si>
  <si>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</si>
  <si>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</si>
  <si>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</si>
  <si>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</si>
  <si>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</si>
  <si>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</si>
  <si>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</si>
  <si>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</si>
  <si>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</si>
  <si>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</si>
  <si>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</si>
  <si>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</si>
  <si>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</si>
  <si>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</si>
  <si>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</si>
  <si>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</si>
  <si>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</si>
  <si>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</si>
  <si>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</si>
  <si>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</si>
  <si>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</si>
  <si>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</si>
  <si>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</si>
  <si>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</si>
  <si>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</si>
  <si>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</si>
  <si>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</si>
  <si>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</si>
  <si>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</si>
  <si>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</si>
  <si>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</si>
  <si>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</si>
  <si>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</si>
  <si>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</si>
  <si>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</si>
  <si>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</si>
  <si>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</si>
  <si>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</si>
  <si>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</si>
  <si>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</si>
  <si>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</si>
  <si>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</si>
  <si>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</si>
  <si>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</si>
  <si>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</si>
  <si>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</si>
  <si>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</si>
  <si>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</si>
  <si>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</si>
  <si>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</si>
  <si>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</si>
  <si>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</si>
  <si>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</si>
  <si>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</si>
  <si>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</si>
  <si>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</si>
  <si>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</si>
  <si>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</si>
  <si>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</si>
  <si>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</si>
  <si>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</si>
  <si>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</si>
  <si>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</si>
  <si>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</si>
  <si>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</si>
  <si>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</si>
  <si>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</si>
  <si>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</si>
  <si>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</si>
  <si>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</si>
  <si>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</si>
  <si>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</si>
  <si>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</si>
  <si>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</si>
  <si>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</si>
  <si>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</si>
  <si>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</si>
  <si>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</si>
  <si>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</si>
  <si>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</si>
  <si>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</si>
  <si>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</si>
  <si>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</si>
  <si>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</si>
  <si>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</si>
  <si>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</si>
  <si>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</si>
  <si>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</si>
  <si>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</si>
  <si>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</si>
  <si>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</si>
  <si>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</si>
  <si>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</si>
  <si>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</si>
  <si>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</si>
  <si>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</si>
  <si>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</si>
  <si>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</si>
  <si>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</si>
  <si>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</si>
  <si>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</si>
  <si>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</si>
  <si>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</si>
  <si>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</si>
  <si>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</si>
  <si>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</si>
  <si>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</si>
  <si>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</si>
  <si>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</si>
  <si>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</si>
  <si>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</si>
  <si>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</si>
  <si>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</si>
  <si>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</si>
  <si>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</si>
  <si>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</si>
  <si>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</si>
  <si>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</si>
  <si>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</si>
  <si>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</si>
  <si>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</si>
  <si>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</si>
  <si>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</si>
  <si>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</si>
  <si>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</si>
  <si>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</si>
  <si>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</si>
  <si>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</si>
  <si>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</si>
  <si>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</si>
  <si>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</si>
  <si>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</si>
  <si>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</si>
  <si>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</si>
  <si>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</si>
  <si>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</si>
  <si>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</si>
  <si>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</si>
  <si>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</si>
  <si>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</si>
  <si>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</si>
  <si>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</si>
  <si>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</si>
  <si>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</si>
  <si>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</si>
  <si>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</si>
  <si>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</si>
  <si>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</si>
  <si>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</si>
  <si>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</si>
  <si>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</si>
  <si>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</si>
  <si>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</si>
  <si>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</si>
  <si>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</si>
  <si>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</si>
  <si>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</si>
  <si>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</si>
  <si>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</si>
  <si>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</si>
  <si>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</si>
  <si>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</si>
  <si>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</si>
  <si>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</si>
  <si>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</si>
  <si>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</si>
  <si>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</si>
  <si>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</si>
  <si>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</si>
  <si>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</si>
  <si>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</si>
  <si>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</si>
  <si>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</si>
  <si>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</si>
  <si>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</si>
  <si>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</si>
  <si>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</si>
  <si>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</si>
  <si>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</si>
  <si>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</si>
  <si>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</si>
  <si>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</si>
  <si>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</si>
  <si>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</si>
  <si>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</si>
  <si>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</si>
  <si>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</si>
  <si>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</si>
  <si>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</si>
  <si>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</si>
  <si>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</si>
  <si>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</si>
  <si>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</si>
  <si>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</si>
  <si>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</si>
  <si>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</si>
  <si>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</si>
  <si>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</si>
  <si>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</si>
  <si>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</si>
  <si>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</si>
  <si>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</si>
  <si>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</si>
  <si>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</si>
  <si>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</si>
  <si>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</si>
  <si>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</si>
  <si>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</si>
  <si>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</si>
  <si>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</si>
  <si>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</si>
  <si>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</si>
  <si>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</si>
  <si>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</si>
  <si>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</si>
  <si>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</si>
  <si>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</si>
  <si>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</si>
  <si>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</si>
  <si>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</si>
  <si>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</si>
  <si>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</si>
  <si>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</si>
  <si>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</si>
  <si>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</si>
  <si>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</si>
  <si>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</si>
  <si>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</si>
  <si>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</si>
  <si>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</si>
  <si>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</si>
  <si>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</si>
  <si>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</si>
  <si>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</si>
  <si>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</si>
  <si>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</si>
  <si>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</si>
  <si>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</si>
  <si>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</si>
  <si>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</si>
  <si>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</si>
  <si>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</si>
  <si>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</si>
  <si>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</si>
  <si>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</si>
  <si>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</si>
  <si>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</si>
  <si>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</si>
  <si>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</si>
  <si>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</si>
  <si>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</si>
  <si>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</si>
  <si>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</si>
  <si>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</si>
  <si>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</si>
  <si>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</si>
  <si>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</si>
  <si>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</si>
  <si>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</si>
  <si>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</si>
  <si>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</si>
  <si>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</si>
  <si>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</si>
  <si>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</si>
  <si>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</si>
  <si>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</si>
  <si>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</si>
  <si>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</si>
  <si>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</si>
  <si>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</si>
  <si>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</si>
  <si>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</si>
  <si>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</si>
  <si>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</si>
  <si>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</si>
  <si>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</si>
  <si>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</si>
  <si>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</si>
  <si>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</si>
  <si>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</si>
  <si>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</si>
  <si>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</si>
  <si>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</si>
  <si>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</si>
  <si>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</si>
  <si>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</si>
  <si>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</si>
  <si>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</si>
  <si>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</si>
  <si>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</si>
  <si>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</si>
  <si>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</si>
  <si>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</si>
  <si>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</si>
  <si>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</si>
  <si>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</si>
  <si>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</si>
  <si>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</si>
  <si>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</si>
  <si>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</si>
  <si>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</si>
  <si>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</si>
  <si>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</si>
  <si>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</si>
  <si>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</si>
  <si>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</si>
  <si>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</si>
  <si>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</si>
  <si>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</si>
  <si>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</si>
  <si>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</si>
  <si>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</si>
  <si>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</si>
  <si>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</si>
  <si>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</si>
  <si>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</si>
  <si>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</si>
  <si>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</si>
  <si>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</si>
  <si>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</si>
  <si>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</si>
  <si>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</si>
  <si>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</si>
  <si>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</si>
  <si>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</si>
  <si>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</si>
  <si>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</si>
  <si>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</si>
  <si>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</si>
  <si>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</si>
  <si>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</si>
  <si>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</si>
  <si>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</si>
  <si>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</si>
  <si>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</si>
  <si>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</si>
  <si>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</si>
  <si>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</si>
  <si>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</si>
  <si>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</si>
  <si>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</si>
  <si>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</si>
  <si>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</si>
  <si>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</si>
  <si>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</si>
  <si>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</si>
  <si>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</si>
  <si>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</si>
  <si>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</si>
  <si>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</si>
  <si>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</si>
  <si>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</si>
  <si>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</si>
  <si>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</si>
  <si>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</si>
  <si>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</si>
  <si>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</si>
  <si>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</si>
  <si>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</si>
  <si>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</si>
  <si>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</si>
  <si>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</si>
  <si>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</si>
  <si>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</si>
  <si>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</si>
  <si>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</si>
  <si>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</si>
  <si>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</si>
  <si>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</si>
  <si>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</si>
  <si>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</si>
  <si>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</si>
  <si>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</si>
  <si>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</si>
  <si>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</si>
  <si>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</si>
  <si>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</si>
  <si>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</si>
  <si>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</si>
  <si>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</si>
  <si>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</si>
  <si>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</si>
  <si>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</si>
  <si>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</si>
  <si>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</si>
  <si>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</si>
  <si>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</si>
  <si>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</si>
  <si>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</si>
  <si>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</si>
  <si>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</si>
  <si>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</si>
  <si>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</si>
  <si>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</si>
  <si>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</si>
  <si>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</si>
  <si>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</si>
  <si>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</si>
  <si>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</si>
  <si>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</si>
  <si>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</si>
  <si>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</si>
  <si>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</si>
  <si>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</si>
  <si>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</si>
  <si>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</si>
  <si>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</si>
  <si>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</si>
  <si>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</si>
  <si>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</si>
  <si>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</si>
  <si>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</si>
  <si>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</si>
  <si>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</si>
  <si>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</si>
  <si>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</si>
  <si>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</si>
  <si>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</si>
  <si>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</si>
  <si>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</si>
  <si>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</si>
  <si>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</si>
  <si>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</si>
  <si>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</si>
  <si>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</si>
  <si>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</si>
  <si>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</si>
  <si>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</si>
  <si>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</si>
  <si>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</si>
  <si>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</si>
  <si>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</si>
  <si>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</si>
  <si>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</si>
  <si>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</si>
  <si>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</si>
  <si>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</si>
  <si>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</si>
  <si>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</si>
  <si>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</si>
  <si>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</si>
  <si>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</si>
  <si>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</si>
  <si>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</si>
  <si>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</si>
  <si>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</si>
  <si>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</si>
  <si>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</si>
  <si>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</si>
  <si>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</si>
  <si>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</si>
  <si>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</si>
  <si>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</si>
  <si>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</si>
  <si>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</si>
  <si>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</si>
  <si>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</si>
  <si>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</si>
  <si>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</si>
  <si>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</si>
  <si>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</si>
  <si>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</si>
  <si>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</si>
  <si>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</si>
  <si>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</si>
  <si>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</si>
  <si>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</si>
  <si>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</si>
  <si>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</si>
  <si>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</si>
  <si>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</si>
  <si>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</si>
  <si>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</si>
  <si>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</si>
  <si>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</si>
  <si>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</si>
  <si>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</si>
  <si>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</si>
  <si>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</si>
  <si>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</si>
  <si>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</si>
  <si>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</si>
  <si>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</si>
  <si>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</si>
  <si>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</si>
  <si>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</si>
  <si>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</si>
  <si>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</si>
  <si>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</si>
  <si>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</si>
  <si>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</si>
  <si>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</si>
  <si>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</si>
  <si>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</si>
  <si>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</si>
  <si>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</si>
  <si>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</si>
  <si>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</si>
  <si>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</si>
  <si>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</si>
  <si>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</si>
  <si>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</si>
  <si>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</si>
  <si>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</si>
  <si>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</si>
  <si>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</si>
  <si>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</si>
  <si>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</si>
  <si>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</si>
  <si>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</si>
  <si>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</si>
  <si>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</si>
  <si>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</si>
  <si>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</si>
  <si>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</si>
  <si>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</si>
  <si>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</si>
  <si>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</si>
  <si>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</si>
  <si>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</si>
  <si>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</si>
  <si>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</si>
  <si>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</si>
  <si>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</si>
  <si>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</si>
  <si>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</si>
  <si>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</si>
  <si>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</si>
  <si>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</si>
  <si>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</si>
  <si>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</si>
  <si>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</si>
  <si>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</si>
  <si>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</si>
  <si>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</si>
  <si>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</si>
  <si>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</si>
  <si>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</si>
  <si>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</si>
  <si>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</si>
  <si>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</si>
  <si>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</si>
  <si>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</si>
  <si>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</si>
  <si>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</si>
  <si>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</si>
  <si>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</si>
  <si>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</si>
  <si>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</si>
  <si>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</si>
  <si>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</si>
  <si>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</si>
  <si>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</si>
  <si>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</si>
  <si>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</si>
  <si>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</si>
  <si>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</si>
  <si>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</si>
  <si>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</si>
  <si>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</si>
  <si>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</si>
  <si>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</si>
  <si>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</si>
  <si>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</si>
  <si>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</si>
  <si>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</si>
  <si>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</si>
  <si>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</si>
  <si>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</si>
  <si>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</si>
  <si>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</si>
  <si>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</si>
  <si>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</si>
  <si>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</si>
  <si>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</si>
  <si>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</si>
  <si>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</si>
  <si>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</si>
  <si>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</si>
  <si>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</si>
  <si>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</si>
  <si>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</si>
  <si>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</si>
  <si>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</si>
  <si>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</si>
  <si>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</si>
  <si>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</si>
  <si>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</si>
  <si>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</si>
  <si>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</si>
  <si>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</si>
  <si>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</si>
  <si>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</si>
  <si>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</si>
  <si>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</si>
  <si>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</si>
  <si>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</si>
  <si>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</si>
  <si>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</si>
  <si>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</si>
  <si>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</si>
  <si>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</si>
  <si>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</si>
  <si>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</si>
  <si>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</si>
  <si>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</si>
  <si>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</si>
  <si>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</si>
  <si>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</si>
  <si>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</si>
  <si>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</si>
  <si>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</si>
  <si>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</si>
  <si>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</si>
  <si>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</si>
  <si>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</si>
  <si>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</si>
  <si>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</si>
  <si>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</si>
  <si>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</si>
  <si>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</si>
  <si>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</si>
  <si>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</si>
  <si>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</si>
  <si>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</si>
  <si>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</si>
  <si>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</si>
  <si>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</si>
  <si>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</si>
  <si>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</si>
  <si>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</si>
  <si>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</si>
  <si>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</si>
  <si>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</si>
  <si>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</si>
  <si>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</si>
  <si>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</si>
  <si>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</si>
  <si>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</si>
  <si>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</si>
  <si>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</si>
  <si>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</si>
  <si>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</si>
  <si>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</si>
  <si>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</si>
  <si>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</si>
  <si>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</si>
  <si>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</si>
  <si>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</si>
  <si>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</si>
  <si>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</si>
  <si>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</si>
  <si>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</si>
  <si>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</si>
  <si>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</si>
  <si>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</si>
  <si>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</si>
  <si>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</si>
  <si>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</si>
  <si>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</si>
  <si>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</si>
  <si>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</si>
  <si>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</si>
  <si>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</si>
  <si>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</si>
  <si>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</si>
  <si>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</si>
  <si>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</si>
  <si>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</si>
  <si>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</si>
  <si>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</si>
  <si>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</si>
  <si>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</si>
  <si>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</si>
  <si>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</si>
  <si>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</si>
  <si>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</si>
  <si>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</si>
  <si>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</si>
  <si>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</si>
  <si>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</si>
  <si>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</si>
  <si>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</si>
  <si>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</si>
  <si>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</si>
  <si>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</si>
  <si>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</si>
  <si>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</si>
  <si>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</si>
  <si>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</si>
  <si>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</si>
  <si>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</si>
  <si>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</si>
  <si>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</si>
  <si>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</si>
  <si>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</si>
  <si>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</si>
  <si>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</si>
  <si>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</si>
  <si>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</si>
  <si>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</si>
  <si>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</si>
  <si>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</si>
  <si>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</si>
  <si>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</si>
  <si>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</si>
  <si>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</si>
  <si>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</si>
  <si>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</si>
  <si>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</si>
  <si>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</si>
  <si>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</si>
  <si>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</si>
  <si>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</si>
  <si>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</si>
  <si>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</si>
  <si>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</si>
  <si>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</si>
  <si>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</si>
  <si>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</si>
  <si>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</si>
  <si>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</si>
  <si>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</si>
  <si>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</si>
  <si>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</si>
  <si>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</si>
  <si>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</si>
  <si>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</si>
  <si>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</si>
  <si>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</si>
  <si>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</si>
  <si>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</si>
  <si>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</si>
  <si>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</si>
  <si>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</si>
  <si>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</si>
  <si>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</si>
  <si>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</si>
  <si>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</si>
  <si>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</si>
  <si>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</si>
  <si>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</si>
  <si>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</si>
  <si>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</si>
  <si>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</si>
  <si>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</si>
  <si>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</si>
  <si>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</si>
  <si>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</si>
  <si>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</si>
  <si>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</si>
  <si>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</si>
  <si>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</si>
  <si>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</si>
  <si>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</si>
  <si>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</si>
  <si>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</si>
  <si>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</si>
  <si>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</si>
  <si>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</si>
  <si>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</si>
  <si>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</si>
  <si>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</si>
  <si>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</si>
  <si>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</si>
  <si>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</si>
  <si>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</si>
  <si>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</si>
  <si>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</si>
  <si>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</si>
  <si>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</si>
  <si>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</si>
  <si>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</si>
  <si>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</si>
  <si>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</si>
  <si>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</si>
  <si>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</si>
  <si>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</si>
  <si>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</si>
  <si>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</si>
  <si>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</si>
  <si>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</si>
  <si>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</si>
  <si>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</si>
  <si>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</si>
  <si>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</si>
  <si>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</si>
  <si>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</si>
  <si>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</si>
  <si>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</si>
  <si>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</si>
  <si>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</si>
  <si>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</si>
  <si>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</si>
  <si>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</si>
  <si>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</si>
  <si>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</si>
  <si>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</si>
  <si>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</si>
  <si>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</si>
  <si>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</si>
  <si>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</si>
  <si>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</si>
  <si>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</si>
  <si>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</si>
  <si>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</si>
  <si>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</si>
  <si>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</si>
  <si>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</si>
  <si>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</si>
  <si>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</si>
  <si>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</si>
  <si>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</si>
  <si>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</si>
  <si>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</si>
  <si>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</si>
  <si>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</si>
  <si>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</si>
  <si>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</si>
  <si>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</si>
  <si>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</si>
  <si>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</si>
  <si>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</si>
  <si>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</si>
  <si>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</si>
  <si>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</si>
  <si>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</si>
  <si>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</si>
  <si>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</si>
  <si>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</si>
  <si>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</si>
  <si>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</si>
  <si>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</si>
  <si>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</si>
  <si>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</si>
  <si>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</si>
  <si>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</si>
  <si>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</si>
  <si>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</si>
  <si>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</si>
  <si>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</si>
  <si>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</si>
  <si>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</si>
  <si>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</si>
  <si>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</si>
  <si>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</si>
  <si>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</si>
  <si>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</si>
  <si>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</si>
  <si>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</si>
  <si>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</si>
  <si>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</si>
  <si>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</si>
  <si>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</si>
  <si>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</si>
  <si>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</si>
  <si>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</si>
  <si>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</si>
  <si>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</si>
  <si>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</si>
  <si>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</si>
  <si>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</si>
  <si>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</si>
  <si>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</si>
  <si>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</si>
  <si>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</si>
  <si>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</si>
  <si>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</si>
  <si>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</si>
  <si>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</si>
  <si>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</si>
  <si>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</si>
  <si>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</si>
  <si>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</si>
  <si>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</si>
  <si>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</si>
  <si>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</si>
  <si>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</si>
  <si>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</si>
  <si>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</si>
  <si>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</si>
  <si>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</si>
  <si>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</si>
  <si>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</si>
  <si>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</si>
  <si>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</si>
  <si>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</si>
  <si>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</si>
  <si>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</si>
  <si>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</si>
  <si>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</si>
  <si>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</si>
  <si>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</si>
  <si>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</si>
  <si>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</si>
  <si>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</si>
  <si>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</si>
  <si>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</si>
  <si>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</si>
  <si>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</si>
  <si>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</si>
  <si>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</si>
  <si>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</si>
  <si>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</si>
  <si>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</si>
  <si>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</si>
  <si>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</si>
  <si>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</si>
  <si>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</si>
  <si>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</si>
  <si>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</si>
  <si>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</si>
  <si>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</si>
  <si>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</si>
  <si>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</si>
  <si>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</si>
  <si>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</si>
  <si>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</si>
  <si>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</si>
  <si>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</si>
  <si>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</si>
  <si>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</si>
  <si>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</si>
  <si>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</si>
  <si>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</si>
  <si>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</si>
  <si>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</si>
  <si>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</si>
  <si>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</si>
  <si>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</si>
  <si>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</si>
  <si>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</si>
  <si>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</si>
  <si>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</si>
  <si>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</si>
  <si>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</si>
  <si>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</si>
  <si>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</si>
  <si>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</si>
  <si>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</si>
  <si>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</si>
  <si>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</si>
  <si>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</si>
  <si>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</si>
  <si>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</si>
  <si>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</si>
  <si>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</si>
  <si>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</si>
  <si>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</si>
  <si>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</si>
  <si>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</si>
  <si>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</si>
  <si>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</si>
  <si>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</si>
  <si>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</si>
  <si>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</si>
  <si>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</si>
  <si>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</si>
  <si>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</si>
  <si>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</si>
  <si>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</si>
  <si>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</si>
  <si>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</si>
  <si>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</si>
  <si>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</si>
  <si>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</si>
  <si>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</si>
  <si>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</si>
  <si>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</si>
  <si>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</si>
  <si>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</si>
  <si>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</si>
  <si>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</si>
  <si>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</si>
  <si>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</si>
  <si>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</si>
  <si>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</si>
  <si>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</si>
  <si>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</si>
  <si>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</si>
  <si>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</si>
  <si>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</si>
  <si>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</si>
  <si>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</si>
  <si>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</si>
  <si>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</si>
  <si>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</si>
  <si>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</si>
  <si>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</si>
  <si>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</si>
  <si>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</si>
  <si>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</si>
  <si>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</si>
  <si>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</si>
  <si>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</si>
  <si>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</si>
  <si>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</si>
  <si>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</si>
  <si>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</si>
  <si>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</si>
  <si>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</si>
  <si>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</si>
  <si>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</si>
  <si>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</si>
  <si>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</si>
  <si>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</si>
  <si>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</si>
  <si>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</si>
  <si>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</si>
  <si>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</si>
  <si>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</si>
  <si>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</si>
  <si>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</si>
  <si>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</si>
  <si>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</si>
  <si>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</si>
  <si>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</si>
  <si>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</si>
  <si>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</si>
  <si>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</si>
  <si>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</si>
  <si>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</si>
  <si>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</si>
  <si>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</si>
  <si>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</si>
  <si>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</si>
  <si>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</si>
  <si>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</si>
  <si>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</si>
  <si>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</si>
  <si>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</si>
  <si>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</si>
  <si>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</si>
  <si>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</si>
  <si>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</si>
  <si>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</si>
  <si>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</si>
  <si>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</si>
  <si>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</si>
  <si>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</si>
  <si>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</si>
  <si>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</si>
  <si>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</si>
  <si>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</si>
  <si>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</si>
  <si>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</si>
  <si>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</si>
  <si>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</si>
  <si>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</si>
  <si>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</si>
  <si>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</si>
  <si>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</si>
  <si>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</si>
  <si>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</si>
  <si>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</si>
  <si>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</si>
  <si>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</si>
  <si>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</si>
  <si>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</si>
  <si>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</si>
  <si>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</si>
  <si>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</si>
  <si>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</si>
  <si>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</si>
  <si>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</si>
  <si>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</si>
  <si>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</si>
  <si>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</si>
  <si>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</si>
  <si>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</si>
  <si>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</si>
  <si>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</si>
  <si>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</si>
  <si>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</si>
  <si>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</si>
  <si>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</si>
  <si>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</si>
  <si>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</si>
  <si>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</si>
  <si>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</si>
  <si>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</si>
  <si>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</si>
  <si>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</si>
  <si>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</si>
  <si>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</si>
  <si>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</si>
  <si>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</si>
  <si>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</si>
  <si>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</si>
  <si>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</si>
  <si>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</si>
  <si>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</si>
  <si>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</si>
  <si>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</si>
  <si>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</si>
  <si>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</si>
  <si>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</si>
  <si>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</si>
  <si>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</si>
  <si>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</si>
  <si>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</si>
  <si>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</si>
  <si>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</si>
  <si>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</si>
  <si>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</si>
  <si>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</si>
  <si>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</si>
  <si>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</si>
  <si>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</si>
  <si>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</si>
  <si>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</si>
  <si>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</si>
  <si>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</si>
  <si>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</si>
  <si>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</si>
  <si>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</si>
  <si>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</si>
  <si>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</si>
  <si>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</si>
  <si>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</si>
  <si>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</si>
  <si>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</si>
  <si>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</si>
  <si>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</si>
  <si>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</si>
  <si>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</si>
  <si>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</si>
  <si>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</si>
  <si>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</si>
  <si>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</si>
  <si>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</si>
  <si>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</si>
  <si>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</si>
  <si>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</si>
  <si>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</si>
  <si>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</si>
  <si>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</si>
  <si>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</si>
  <si>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</si>
  <si>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</si>
  <si>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</si>
  <si>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</si>
  <si>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</si>
  <si>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</si>
  <si>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</si>
  <si>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</si>
  <si>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</si>
  <si>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</si>
  <si>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</si>
  <si>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</si>
  <si>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</si>
  <si>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</si>
  <si>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</si>
  <si>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</si>
  <si>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</si>
  <si>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</si>
  <si>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</si>
  <si>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</si>
  <si>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</si>
  <si>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</si>
  <si>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</si>
  <si>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</si>
  <si>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</si>
  <si>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</si>
  <si>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</si>
  <si>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</si>
  <si>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</si>
  <si>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</si>
  <si>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</si>
  <si>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</si>
  <si>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</si>
  <si>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</si>
  <si>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</si>
  <si>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</si>
  <si>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</si>
  <si>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</si>
  <si>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</si>
  <si>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</si>
  <si>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</si>
  <si>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</si>
  <si>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</si>
  <si>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</si>
  <si>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</si>
  <si>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</si>
  <si>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</si>
  <si>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</si>
  <si>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</si>
  <si>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</si>
  <si>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</si>
  <si>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</si>
  <si>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</si>
  <si>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</si>
  <si>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</si>
  <si>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</si>
  <si>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</si>
  <si>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</si>
  <si>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</si>
  <si>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</si>
  <si>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</si>
  <si>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</si>
  <si>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</si>
  <si>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</si>
  <si>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</si>
  <si>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</si>
  <si>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</si>
  <si>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</si>
  <si>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</si>
  <si>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</si>
  <si>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</si>
  <si>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</si>
  <si>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</si>
  <si>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</si>
  <si>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</si>
  <si>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</si>
  <si>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</si>
  <si>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</si>
  <si>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</si>
  <si>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</si>
  <si>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</si>
  <si>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</si>
  <si>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</si>
  <si>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</si>
  <si>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</si>
  <si>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</si>
  <si>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</si>
  <si>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</si>
  <si>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</si>
  <si>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</si>
  <si>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</si>
  <si>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</si>
  <si>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</si>
  <si>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</si>
  <si>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</si>
  <si>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</si>
  <si>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</si>
  <si>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</si>
  <si>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</si>
  <si>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</si>
  <si>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</si>
  <si>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</si>
  <si>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</si>
  <si>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</si>
  <si>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</si>
  <si>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</si>
  <si>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</si>
  <si>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</si>
  <si>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</si>
  <si>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</si>
  <si>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</si>
  <si>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</si>
  <si>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</si>
  <si>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</si>
  <si>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</si>
  <si>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</si>
  <si>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</si>
  <si>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</si>
  <si>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</si>
  <si>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</si>
  <si>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</si>
  <si>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</si>
  <si>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</si>
  <si>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</si>
  <si>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</si>
  <si>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</si>
  <si>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</si>
  <si>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</si>
  <si>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</si>
  <si>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</si>
  <si>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</si>
  <si>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</si>
  <si>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</si>
  <si>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</si>
  <si>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</si>
  <si>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</si>
  <si>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</si>
  <si>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</si>
  <si>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</si>
  <si>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</si>
  <si>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</si>
  <si>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</si>
  <si>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</si>
  <si>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</si>
  <si>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</si>
  <si>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</si>
  <si>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</si>
  <si>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</si>
  <si>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</si>
  <si>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</si>
  <si>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</si>
  <si>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</si>
  <si>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</si>
  <si>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</si>
  <si>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</si>
  <si>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</si>
  <si>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</si>
  <si>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</si>
  <si>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</si>
  <si>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</si>
  <si>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</si>
  <si>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</si>
  <si>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</si>
  <si>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</si>
  <si>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</si>
  <si>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</si>
  <si>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</si>
  <si>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</si>
  <si>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</si>
  <si>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</si>
  <si>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</si>
  <si>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</si>
  <si>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</si>
  <si>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</si>
  <si>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</si>
  <si>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</si>
  <si>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</si>
  <si>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</si>
  <si>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</si>
  <si>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</si>
  <si>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</si>
  <si>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</si>
  <si>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</si>
  <si>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</si>
  <si>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</si>
  <si>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</si>
  <si>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</si>
  <si>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</si>
  <si>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</si>
  <si>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</si>
  <si>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</si>
  <si>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</si>
  <si>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</si>
  <si>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</si>
  <si>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</si>
  <si>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</si>
  <si>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</si>
  <si>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</si>
  <si>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</si>
  <si>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</si>
  <si>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</si>
  <si>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</si>
  <si>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</si>
  <si>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</si>
  <si>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</si>
  <si>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</si>
  <si>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</si>
  <si>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</si>
  <si>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</si>
  <si>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</si>
  <si>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</si>
  <si>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</si>
  <si>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</si>
  <si>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</si>
  <si>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</si>
  <si>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</si>
  <si>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</si>
  <si>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</si>
  <si>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</si>
  <si>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</si>
  <si>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</si>
  <si>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</si>
  <si>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</si>
  <si>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</si>
  <si>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</si>
  <si>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</si>
  <si>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</si>
  <si>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</si>
  <si>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</si>
  <si>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</si>
  <si>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</si>
  <si>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</si>
  <si>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</si>
  <si>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</si>
  <si>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</si>
  <si>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</si>
  <si>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</si>
  <si>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</si>
  <si>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</si>
  <si>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</si>
  <si>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</si>
  <si>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</si>
  <si>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</si>
  <si>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</si>
  <si>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</si>
  <si>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</si>
  <si>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</si>
  <si>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</si>
  <si>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</si>
  <si>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</si>
  <si>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</si>
  <si>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</si>
  <si>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</si>
  <si>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</si>
  <si>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</si>
  <si>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</si>
  <si>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</si>
  <si>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</si>
  <si>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</si>
  <si>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</si>
  <si>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</si>
  <si>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</si>
  <si>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</si>
  <si>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</si>
  <si>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</si>
  <si>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</si>
  <si>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</si>
  <si>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</si>
  <si>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</si>
  <si>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</si>
  <si>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</si>
  <si>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</si>
  <si>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</si>
  <si>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</si>
  <si>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</si>
  <si>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</si>
  <si>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</si>
  <si>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</si>
  <si>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</si>
  <si>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</si>
  <si>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</si>
  <si>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</si>
  <si>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</si>
  <si>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</si>
  <si>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</si>
  <si>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</si>
  <si>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</si>
  <si>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</si>
  <si>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</si>
  <si>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</si>
  <si>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</si>
  <si>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</si>
  <si>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</si>
  <si>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</si>
  <si>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</si>
  <si>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</si>
  <si>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</si>
  <si>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</si>
  <si>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</si>
  <si>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</si>
  <si>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</si>
  <si>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</si>
  <si>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</si>
  <si>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</si>
  <si>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</si>
  <si>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</si>
  <si>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</si>
  <si>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</si>
  <si>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</si>
  <si>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</si>
  <si>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</si>
  <si>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</si>
  <si>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</si>
  <si>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</si>
  <si>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</si>
  <si>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</si>
  <si>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</si>
  <si>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</si>
  <si>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</si>
  <si>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</si>
  <si>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</si>
  <si>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</si>
  <si>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</si>
  <si>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</si>
  <si>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</si>
  <si>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</si>
  <si>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</si>
  <si>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</si>
  <si>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</si>
  <si>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</si>
  <si>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</si>
  <si>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</si>
  <si>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</si>
  <si>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</si>
  <si>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</si>
  <si>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</si>
  <si>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</si>
  <si>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</si>
  <si>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</si>
  <si>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</si>
  <si>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</si>
  <si>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</si>
  <si>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</si>
  <si>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</si>
  <si>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</si>
  <si>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</si>
  <si>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</si>
  <si>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</si>
  <si>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</si>
  <si>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</si>
  <si>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</si>
  <si>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</si>
  <si>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</si>
  <si>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</si>
  <si>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</si>
  <si>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</si>
  <si>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</si>
  <si>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</si>
  <si>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</si>
  <si>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</si>
  <si>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</si>
  <si>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</si>
  <si>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</si>
  <si>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</si>
  <si>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</si>
  <si>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</si>
  <si>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</si>
  <si>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</si>
  <si>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</si>
  <si>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</si>
  <si>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</si>
  <si>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</si>
  <si>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</si>
  <si>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</si>
  <si>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</si>
  <si>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</si>
  <si>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</si>
  <si>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</si>
  <si>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</si>
  <si>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</si>
  <si>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</si>
  <si>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</si>
  <si>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</si>
  <si>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</si>
  <si>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</si>
  <si>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</si>
  <si>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</si>
  <si>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</si>
  <si>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</si>
  <si>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</si>
  <si>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</si>
  <si>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</si>
  <si>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</si>
  <si>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</si>
  <si>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</si>
  <si>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</si>
  <si>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</si>
  <si>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</si>
  <si>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</si>
  <si>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</si>
  <si>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</si>
  <si>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</si>
  <si>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</si>
  <si>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</si>
  <si>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</si>
  <si>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</si>
  <si>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</si>
  <si>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</si>
  <si>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</si>
  <si>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</si>
  <si>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</si>
  <si>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</si>
  <si>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</si>
  <si>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</si>
  <si>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</si>
  <si>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</si>
  <si>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</si>
  <si>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</si>
  <si>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</si>
  <si>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</si>
  <si>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</si>
  <si>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</si>
  <si>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</si>
  <si>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</si>
  <si>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</si>
  <si>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</si>
  <si>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</si>
  <si>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</si>
  <si>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</si>
  <si>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</si>
  <si>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</si>
  <si>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</si>
  <si>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</si>
  <si>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</si>
  <si>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</si>
  <si>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</si>
  <si>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</si>
  <si>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</si>
  <si>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</si>
  <si>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</si>
  <si>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</si>
  <si>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</si>
  <si>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</si>
  <si>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</si>
  <si>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</si>
  <si>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</si>
  <si>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</si>
  <si>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</si>
  <si>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</si>
  <si>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</si>
  <si>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</si>
  <si>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</si>
  <si>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</si>
  <si>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</si>
  <si>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</si>
  <si>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</si>
  <si>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</si>
  <si>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</si>
  <si>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</si>
  <si>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</si>
  <si>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</si>
  <si>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</si>
  <si>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</si>
  <si>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</si>
  <si>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</si>
  <si>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</si>
  <si>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</si>
  <si>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</si>
  <si>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</si>
  <si>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</si>
  <si>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</si>
  <si>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</si>
  <si>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</si>
  <si>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</si>
  <si>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</si>
  <si>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</si>
  <si>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</si>
  <si>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</si>
  <si>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</si>
  <si>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</si>
  <si>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</si>
  <si>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</si>
  <si>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</si>
  <si>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</si>
  <si>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</si>
  <si>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</si>
  <si>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</si>
  <si>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</si>
  <si>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</si>
  <si>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</si>
  <si>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</si>
  <si>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</si>
  <si>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</si>
  <si>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</si>
  <si>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</si>
  <si>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</si>
  <si>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</si>
  <si>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</si>
  <si>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</si>
  <si>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</si>
  <si>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</si>
  <si>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</si>
  <si>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</si>
  <si>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</si>
  <si>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</si>
  <si>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</si>
  <si>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</si>
  <si>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</si>
  <si>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</si>
  <si>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</si>
  <si>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</si>
  <si>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</si>
  <si>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</si>
  <si>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</si>
  <si>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</si>
  <si>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</si>
  <si>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</si>
  <si>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</si>
  <si>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</si>
  <si>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</si>
  <si>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</si>
  <si>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</si>
  <si>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</si>
  <si>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</si>
  <si>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</si>
  <si>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</si>
  <si>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</si>
  <si>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</si>
  <si>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</si>
  <si>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</si>
  <si>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</si>
  <si>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</si>
  <si>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</si>
  <si>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</si>
  <si>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</si>
  <si>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</si>
  <si>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</si>
  <si>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</si>
  <si>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</si>
  <si>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</si>
  <si>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</si>
  <si>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</si>
  <si>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</si>
  <si>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</si>
  <si>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</si>
  <si>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</si>
  <si>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</si>
  <si>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</si>
  <si>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</si>
  <si>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</si>
  <si>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</si>
  <si>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</si>
  <si>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</si>
  <si>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</si>
  <si>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</si>
  <si>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</si>
  <si>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</si>
  <si>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</si>
  <si>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</si>
  <si>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</si>
  <si>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</si>
  <si>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</si>
  <si>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</si>
  <si>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</si>
  <si>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</si>
  <si>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</si>
  <si>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</si>
  <si>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</si>
  <si>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</si>
  <si>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</si>
  <si>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</si>
  <si>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</si>
  <si>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</si>
  <si>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</si>
  <si>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</si>
  <si>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</si>
  <si>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</si>
  <si>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</si>
  <si>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</si>
  <si>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</si>
  <si>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</si>
  <si>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</si>
  <si>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</si>
  <si>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</si>
  <si>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</si>
  <si>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</si>
  <si>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</si>
  <si>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</si>
  <si>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</si>
  <si>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</si>
  <si>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</si>
  <si>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</si>
  <si>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</si>
  <si>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</si>
  <si>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</si>
  <si>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</si>
  <si>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</si>
  <si>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</si>
  <si>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</si>
  <si>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</si>
  <si>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</si>
  <si>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</si>
  <si>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</si>
  <si>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</si>
  <si>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</si>
  <si>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</si>
  <si>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</si>
  <si>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</si>
  <si>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</si>
  <si>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</si>
  <si>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</si>
  <si>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</si>
  <si>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</si>
  <si>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</si>
  <si>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</si>
  <si>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</si>
  <si>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</si>
  <si>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</si>
  <si>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</si>
  <si>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</si>
  <si>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</si>
  <si>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</si>
  <si>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</si>
  <si>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</si>
  <si>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</si>
  <si>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</si>
  <si>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</si>
  <si>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</si>
  <si>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</si>
  <si>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</si>
  <si>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</si>
  <si>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</si>
  <si>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</si>
  <si>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</si>
  <si>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</si>
  <si>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</si>
  <si>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</si>
  <si>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</si>
  <si>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</si>
  <si>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</si>
  <si>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</si>
  <si>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</si>
  <si>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</si>
  <si>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</si>
  <si>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</si>
  <si>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</si>
  <si>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</si>
  <si>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</si>
  <si>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</si>
  <si>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</si>
  <si>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</si>
  <si>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</si>
  <si>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</si>
  <si>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</si>
  <si>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</si>
  <si>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</si>
  <si>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</si>
  <si>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</si>
  <si>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</si>
  <si>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</si>
  <si>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</si>
  <si>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</si>
  <si>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</si>
  <si>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</si>
  <si>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</si>
  <si>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</si>
  <si>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</si>
  <si>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</si>
  <si>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</si>
  <si>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</si>
  <si>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</si>
  <si>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</si>
  <si>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</si>
  <si>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</si>
  <si>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</si>
  <si>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</si>
  <si>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</si>
  <si>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</si>
  <si>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</si>
  <si>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</si>
  <si>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</si>
  <si>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</si>
  <si>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</si>
  <si>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</si>
  <si>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</si>
  <si>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</si>
  <si>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</si>
  <si>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</si>
  <si>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</si>
  <si>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</si>
  <si>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</si>
  <si>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</si>
  <si>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</si>
  <si>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</si>
  <si>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</si>
  <si>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</si>
  <si>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</si>
  <si>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</si>
  <si>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</si>
  <si>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</si>
  <si>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</si>
  <si>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</si>
  <si>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</si>
  <si>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</si>
  <si>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</si>
  <si>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</si>
  <si>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</si>
  <si>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</si>
  <si>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</si>
  <si>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</si>
  <si>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</si>
  <si>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</si>
  <si>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</si>
  <si>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</si>
  <si>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</si>
  <si>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</si>
  <si>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</si>
  <si>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</si>
  <si>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</si>
  <si>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</si>
  <si>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</si>
  <si>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</si>
  <si>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</si>
  <si>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</si>
  <si>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</si>
  <si>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</si>
  <si>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</si>
  <si>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</si>
  <si>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</si>
  <si>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</si>
  <si>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</si>
  <si>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</si>
  <si>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</si>
  <si>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</si>
  <si>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</si>
  <si>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</si>
  <si>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</si>
  <si>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</si>
  <si>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</si>
  <si>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</si>
  <si>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</si>
  <si>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</si>
  <si>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</si>
  <si>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</si>
  <si>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</si>
  <si>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</si>
  <si>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</si>
  <si>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</si>
  <si>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</si>
  <si>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</si>
  <si>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</si>
  <si>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</si>
  <si>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</si>
  <si>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</si>
  <si>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</si>
  <si>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</si>
  <si>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</si>
  <si>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</si>
  <si>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</si>
  <si>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</si>
  <si>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</si>
  <si>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</si>
  <si>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</si>
  <si>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</si>
  <si>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</si>
  <si>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</si>
  <si>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</si>
  <si>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</si>
  <si>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</si>
  <si>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</si>
  <si>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</si>
  <si>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</si>
  <si>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</si>
  <si>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</si>
  <si>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</si>
  <si>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</si>
  <si>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</si>
  <si>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</si>
  <si>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</si>
  <si>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</si>
  <si>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</si>
  <si>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</si>
  <si>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</si>
  <si>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</si>
  <si>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</si>
  <si>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</si>
  <si>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</si>
  <si>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</si>
  <si>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</si>
  <si>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</si>
  <si>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</si>
  <si>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</si>
  <si>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</si>
  <si>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</si>
  <si>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</si>
  <si>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</si>
  <si>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</si>
  <si>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</si>
  <si>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</si>
  <si>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</si>
  <si>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</si>
  <si>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</si>
  <si>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</si>
  <si>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</si>
  <si>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</si>
  <si>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</si>
  <si>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</si>
  <si>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</si>
  <si>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</si>
  <si>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</si>
  <si>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</si>
  <si>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</si>
  <si>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</si>
  <si>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</si>
  <si>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</si>
  <si>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</si>
  <si>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</si>
  <si>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</si>
  <si>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</si>
  <si>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</si>
  <si>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</si>
  <si>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</si>
  <si>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</si>
  <si>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</si>
  <si>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</si>
  <si>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</si>
  <si>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</si>
  <si>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</si>
  <si>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</si>
  <si>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</si>
  <si>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</si>
  <si>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</si>
  <si>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</si>
  <si>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</si>
  <si>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</si>
  <si>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</si>
  <si>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</si>
  <si>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</si>
  <si>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</si>
  <si>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</si>
  <si>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</si>
  <si>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</si>
  <si>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</si>
  <si>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</si>
  <si>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</si>
  <si>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</si>
  <si>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</si>
  <si>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</si>
  <si>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</si>
  <si>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</si>
  <si>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</si>
  <si>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</si>
  <si>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</si>
  <si>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</si>
  <si>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</si>
  <si>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</si>
  <si>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</si>
  <si>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</si>
  <si>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</si>
  <si>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</si>
  <si>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</si>
  <si>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</si>
  <si>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</si>
  <si>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</si>
  <si>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</si>
  <si>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</si>
  <si>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</si>
  <si>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</si>
  <si>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</si>
  <si>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</si>
  <si>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</si>
  <si>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</si>
  <si>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</si>
  <si>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</si>
  <si>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</si>
  <si>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</si>
  <si>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</si>
  <si>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</si>
  <si>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</si>
  <si>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</si>
  <si>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</si>
  <si>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</si>
  <si>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</si>
  <si>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</si>
  <si>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</si>
  <si>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</si>
  <si>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</si>
  <si>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</si>
  <si>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</si>
  <si>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</si>
  <si>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</si>
  <si>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</si>
  <si>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</si>
  <si>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</si>
  <si>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</si>
  <si>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</si>
  <si>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</si>
  <si>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</si>
  <si>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</si>
  <si>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</si>
  <si>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</si>
  <si>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</si>
  <si>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</si>
  <si>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</si>
  <si>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</si>
  <si>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</si>
  <si>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</si>
  <si>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</si>
  <si>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</si>
  <si>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</si>
  <si>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</si>
  <si>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</si>
  <si>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</si>
  <si>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</si>
  <si>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</si>
  <si>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</si>
  <si>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</si>
  <si>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</si>
  <si>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</si>
  <si>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</si>
  <si>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</si>
  <si>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</si>
  <si>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</si>
  <si>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</si>
  <si>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</si>
  <si>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</si>
  <si>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</si>
  <si>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</si>
  <si>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</si>
  <si>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</si>
  <si>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</si>
  <si>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</si>
  <si>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</si>
  <si>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</si>
  <si>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</si>
  <si>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</si>
  <si>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</si>
  <si>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</si>
  <si>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</si>
  <si>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</si>
  <si>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</si>
  <si>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</si>
  <si>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</si>
  <si>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</si>
  <si>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</si>
  <si>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</si>
  <si>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</si>
  <si>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</si>
  <si>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</si>
  <si>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</si>
  <si>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</si>
  <si>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</si>
  <si>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</si>
  <si>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</si>
  <si>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</si>
  <si>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</si>
  <si>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</si>
  <si>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</si>
  <si>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</si>
  <si>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</si>
  <si>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</si>
  <si>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</si>
  <si>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</si>
  <si>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</si>
  <si>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</si>
  <si>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</si>
  <si>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</si>
  <si>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</si>
  <si>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</si>
  <si>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</si>
  <si>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</si>
  <si>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</si>
  <si>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</si>
  <si>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</si>
  <si>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</si>
  <si>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</si>
  <si>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</si>
  <si>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</si>
  <si>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</si>
  <si>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</si>
  <si>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</si>
  <si>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</si>
  <si>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</si>
  <si>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</si>
  <si>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</si>
  <si>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</si>
  <si>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</si>
  <si>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</si>
  <si>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</si>
  <si>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</si>
  <si>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</si>
  <si>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</si>
  <si>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</si>
  <si>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</si>
  <si>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</si>
  <si>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</si>
  <si>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</si>
  <si>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</si>
  <si>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</si>
  <si>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</si>
  <si>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</si>
  <si>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</si>
  <si>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</si>
  <si>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</si>
  <si>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</si>
  <si>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</si>
  <si>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</si>
  <si>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</si>
  <si>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</si>
  <si>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</si>
  <si>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</si>
  <si>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</si>
  <si>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</si>
  <si>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</si>
  <si>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</si>
  <si>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</si>
  <si>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</si>
  <si>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</si>
  <si>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</si>
  <si>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</si>
  <si>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</si>
  <si>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</si>
  <si>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</si>
  <si>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</si>
  <si>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</si>
  <si>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</si>
  <si>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</si>
  <si>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</si>
  <si>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</si>
  <si>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</si>
  <si>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</si>
  <si>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</si>
  <si>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</si>
  <si>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</si>
  <si>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</si>
  <si>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</si>
  <si>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</si>
  <si>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</si>
  <si>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</si>
  <si>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</si>
  <si>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</si>
  <si>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</si>
  <si>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</si>
  <si>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</si>
  <si>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</si>
  <si>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</si>
  <si>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</si>
  <si>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</si>
  <si>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</si>
  <si>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</si>
  <si>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</si>
  <si>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</si>
  <si>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</si>
  <si>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</si>
  <si>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</si>
  <si>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</si>
  <si>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</si>
  <si>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</si>
  <si>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</si>
  <si>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</si>
  <si>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</si>
  <si>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</si>
  <si>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</si>
  <si>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</si>
  <si>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</si>
  <si>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</si>
  <si>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</si>
  <si>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</si>
  <si>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</si>
  <si>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</si>
  <si>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</si>
  <si>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</si>
  <si>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</si>
  <si>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</si>
  <si>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</si>
  <si>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</si>
  <si>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</si>
  <si>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</si>
  <si>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</si>
  <si>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</si>
  <si>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</si>
  <si>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</si>
  <si>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</si>
  <si>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</si>
  <si>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</si>
  <si>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</si>
  <si>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</si>
  <si>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</si>
  <si>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</si>
  <si>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</si>
  <si>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</si>
  <si>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</si>
  <si>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</si>
  <si>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</si>
  <si>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</si>
  <si>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</si>
  <si>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</si>
  <si>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</si>
  <si>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</si>
  <si>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</si>
  <si>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</si>
  <si>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</si>
  <si>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</si>
  <si>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</si>
  <si>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</si>
  <si>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</si>
  <si>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</si>
  <si>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</si>
  <si>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</si>
  <si>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</si>
  <si>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</si>
  <si>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</si>
  <si>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</si>
  <si>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</si>
  <si>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</si>
  <si>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</si>
  <si>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</si>
  <si>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</si>
  <si>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</si>
  <si>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</si>
  <si>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</si>
  <si>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</si>
  <si>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</si>
  <si>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</si>
  <si>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</si>
  <si>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</si>
  <si>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</si>
  <si>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</si>
  <si>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</si>
  <si>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</si>
  <si>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</si>
  <si>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</si>
  <si>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</si>
  <si>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</si>
  <si>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</si>
  <si>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</si>
  <si>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</si>
  <si>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</si>
  <si>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</si>
  <si>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</si>
  <si>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</si>
  <si>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</si>
  <si>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</si>
  <si>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</si>
  <si>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</si>
  <si>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</si>
  <si>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</si>
  <si>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</si>
  <si>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</si>
  <si>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</si>
  <si>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</si>
  <si>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</si>
  <si>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</si>
  <si>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</si>
  <si>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</si>
  <si>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</si>
  <si>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</si>
  <si>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</si>
  <si>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</si>
  <si>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</si>
  <si>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</si>
  <si>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</si>
  <si>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</si>
  <si>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</si>
  <si>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</si>
  <si>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</si>
  <si>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</si>
  <si>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</si>
  <si>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</si>
  <si>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</si>
  <si>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</si>
  <si>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</si>
  <si>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</si>
  <si>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</si>
  <si>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</si>
  <si>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</si>
  <si>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</si>
  <si>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</si>
  <si>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</si>
  <si>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</si>
  <si>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</si>
  <si>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</si>
  <si>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</si>
  <si>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</si>
  <si>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</si>
  <si>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</si>
  <si>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</si>
  <si>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</si>
  <si>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</si>
  <si>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</si>
  <si>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</si>
  <si>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</si>
  <si>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</si>
  <si>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</si>
  <si>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</si>
  <si>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</si>
  <si>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</si>
  <si>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</si>
  <si>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</si>
  <si>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</si>
  <si>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</si>
  <si>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</si>
  <si>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</si>
  <si>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</si>
  <si>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</si>
  <si>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</si>
  <si>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</si>
  <si>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</si>
  <si>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</si>
  <si>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</si>
  <si>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</si>
  <si>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</si>
  <si>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</si>
  <si>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</si>
  <si>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</si>
  <si>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</si>
  <si>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</si>
  <si>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</si>
  <si>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</si>
  <si>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</si>
  <si>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</si>
  <si>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</si>
  <si>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</si>
  <si>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</si>
  <si>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</si>
  <si>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</si>
  <si>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</si>
  <si>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</si>
  <si>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</si>
  <si>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</si>
  <si>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</si>
  <si>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</si>
  <si>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</si>
  <si>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</si>
  <si>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</si>
  <si>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</si>
  <si>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</si>
  <si>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</si>
  <si>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</si>
  <si>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</si>
  <si>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</si>
  <si>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</si>
  <si>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</si>
  <si>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</si>
  <si>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</si>
  <si>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</si>
  <si>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</si>
  <si>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</si>
  <si>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</si>
  <si>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</si>
  <si>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</si>
  <si>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</si>
  <si>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</si>
  <si>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</si>
  <si>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</si>
  <si>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</si>
  <si>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</si>
  <si>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</si>
  <si>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</si>
  <si>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</si>
  <si>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</si>
  <si>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</si>
  <si>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</si>
  <si>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</si>
  <si>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</si>
  <si>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</si>
  <si>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</si>
  <si>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</si>
  <si>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</si>
  <si>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</si>
  <si>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</si>
  <si>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</si>
  <si>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</si>
  <si>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</si>
  <si>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</si>
  <si>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</si>
  <si>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</si>
  <si>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</si>
  <si>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</si>
  <si>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</si>
  <si>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</si>
  <si>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</si>
  <si>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</si>
  <si>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</si>
  <si>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</si>
  <si>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</si>
  <si>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</si>
  <si>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</si>
  <si>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</si>
  <si>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</si>
  <si>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</si>
  <si>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</si>
  <si>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</si>
  <si>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</si>
  <si>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</si>
  <si>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</si>
  <si>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</si>
  <si>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</si>
  <si>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</si>
  <si>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</si>
  <si>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</si>
  <si>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</si>
  <si>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</si>
  <si>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</si>
  <si>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</si>
  <si>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</si>
  <si>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</si>
  <si>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</si>
  <si>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</si>
  <si>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</si>
  <si>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</si>
  <si>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</si>
  <si>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</si>
  <si>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</si>
  <si>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</si>
  <si>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</si>
  <si>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</si>
  <si>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</si>
  <si>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</si>
  <si>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</si>
  <si>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</si>
  <si>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</si>
  <si>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</si>
  <si>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</si>
  <si>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</si>
  <si>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</si>
  <si>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</si>
  <si>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</si>
  <si>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</si>
  <si>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</si>
  <si>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</si>
  <si>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</si>
  <si>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</si>
  <si>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</si>
  <si>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</si>
  <si>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</si>
  <si>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</si>
  <si>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</si>
  <si>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</si>
  <si>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</si>
  <si>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</si>
  <si>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</si>
  <si>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</si>
  <si>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</si>
  <si>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</si>
  <si>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</si>
  <si>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</si>
  <si>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</si>
  <si>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</si>
  <si>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</si>
  <si>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</si>
  <si>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</si>
  <si>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</si>
  <si>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</si>
  <si>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</si>
  <si>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</si>
  <si>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</si>
  <si>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</si>
  <si>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</si>
  <si>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</si>
  <si>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</si>
  <si>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</si>
  <si>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</si>
  <si>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</si>
  <si>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</si>
  <si>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</si>
  <si>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</si>
  <si>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</si>
  <si>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</si>
  <si>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</si>
  <si>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</si>
  <si>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</si>
  <si>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</si>
  <si>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</si>
  <si>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</si>
  <si>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</si>
  <si>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</si>
  <si>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</si>
  <si>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</si>
  <si>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</si>
  <si>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</si>
  <si>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</si>
  <si>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</si>
  <si>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</si>
  <si>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</si>
  <si>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</si>
  <si>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</si>
  <si>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</si>
  <si>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</si>
  <si>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</si>
  <si>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</si>
  <si>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</si>
  <si>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</si>
  <si>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</si>
  <si>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</si>
  <si>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</si>
  <si>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</si>
  <si>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</si>
  <si>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</si>
  <si>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</si>
  <si>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</si>
  <si>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</si>
  <si>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</si>
  <si>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</si>
  <si>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</si>
  <si>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</si>
  <si>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</si>
  <si>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</si>
  <si>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</si>
  <si>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</si>
  <si>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</si>
  <si>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</si>
  <si>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</si>
  <si>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</si>
  <si>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</si>
  <si>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</si>
  <si>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</si>
  <si>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</si>
  <si>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</si>
  <si>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</si>
  <si>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</si>
  <si>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</si>
  <si>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</si>
  <si>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</si>
  <si>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</si>
  <si>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</si>
  <si>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</si>
  <si>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</si>
  <si>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</si>
  <si>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</si>
  <si>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</si>
  <si>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</si>
  <si>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</si>
  <si>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</si>
  <si>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</si>
  <si>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</si>
  <si>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</si>
  <si>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</si>
  <si>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</si>
  <si>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</si>
  <si>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</si>
  <si>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</si>
  <si>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</si>
  <si>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</si>
  <si>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</si>
  <si>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</si>
  <si>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</si>
  <si>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</si>
  <si>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</si>
  <si>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</si>
  <si>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</si>
  <si>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</si>
  <si>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</si>
  <si>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</si>
  <si>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</si>
  <si>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</si>
  <si>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</si>
  <si>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</si>
  <si>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</si>
  <si>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</si>
  <si>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</si>
  <si>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</si>
  <si>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</si>
  <si>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</si>
  <si>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</si>
  <si>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</si>
  <si>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</si>
  <si>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</si>
  <si>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</si>
  <si>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</si>
  <si>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</si>
  <si>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</si>
  <si>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</si>
  <si>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</si>
  <si>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</si>
  <si>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</si>
  <si>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</si>
  <si>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</si>
  <si>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</si>
  <si>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</si>
  <si>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</si>
  <si>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</si>
  <si>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</si>
  <si>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</si>
  <si>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</si>
  <si>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</si>
  <si>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</si>
  <si>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</si>
  <si>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</si>
  <si>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</si>
  <si>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</si>
  <si>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</si>
  <si>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</si>
  <si>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</si>
  <si>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</si>
  <si>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</si>
  <si>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</si>
  <si>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</si>
  <si>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</si>
  <si>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</si>
  <si>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</si>
  <si>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</si>
  <si>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</si>
  <si>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</si>
  <si>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</si>
  <si>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</si>
  <si>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</si>
  <si>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</si>
  <si>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</si>
  <si>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</si>
  <si>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</si>
  <si>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</si>
  <si>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</si>
  <si>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</si>
  <si>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</si>
  <si>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</si>
  <si>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</si>
  <si>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</si>
  <si>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</si>
  <si>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</si>
  <si>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</si>
  <si>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</si>
  <si>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</si>
  <si>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</si>
  <si>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</si>
  <si>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</si>
  <si>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</si>
  <si>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</si>
  <si>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</si>
  <si>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</si>
  <si>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</si>
  <si>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</si>
  <si>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</si>
  <si>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</si>
  <si>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</si>
  <si>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</si>
  <si>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</si>
  <si>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</si>
  <si>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</si>
  <si>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</si>
  <si>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</si>
  <si>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</si>
  <si>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</si>
  <si>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</si>
  <si>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</si>
  <si>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</si>
  <si>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</si>
  <si>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</si>
  <si>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</si>
  <si>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</si>
  <si>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</si>
  <si>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</si>
  <si>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</si>
  <si>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</si>
  <si>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</si>
  <si>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</si>
  <si>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</si>
  <si>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</si>
  <si>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</si>
  <si>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</si>
  <si>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</si>
  <si>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</si>
  <si>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</si>
  <si>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</si>
  <si>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</si>
  <si>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</si>
  <si>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</si>
  <si>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</si>
  <si>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</si>
  <si>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</si>
  <si>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</si>
  <si>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</si>
  <si>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</si>
  <si>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</si>
  <si>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</si>
  <si>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</si>
  <si>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</si>
  <si>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</si>
  <si>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</si>
  <si>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</si>
  <si>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</si>
  <si>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</si>
  <si>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</si>
  <si>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</si>
  <si>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</si>
  <si>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</si>
  <si>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</si>
  <si>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</si>
  <si>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</si>
  <si>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</si>
  <si>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</si>
  <si>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</si>
  <si>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</si>
  <si>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</si>
  <si>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</si>
  <si>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</si>
  <si>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</si>
  <si>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</si>
  <si>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</si>
  <si>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</si>
  <si>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</si>
  <si>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</si>
  <si>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</si>
  <si>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</si>
  <si>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</si>
  <si>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</si>
  <si>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</si>
  <si>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</si>
  <si>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</si>
  <si>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</si>
  <si>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</si>
  <si>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</si>
  <si>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</si>
  <si>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</si>
  <si>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</si>
  <si>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</si>
  <si>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</si>
  <si>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</si>
  <si>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</si>
  <si>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</si>
  <si>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</si>
  <si>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</si>
  <si>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</si>
  <si>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</si>
  <si>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</si>
  <si>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</si>
  <si>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</si>
  <si>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</si>
  <si>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</si>
  <si>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</si>
  <si>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</si>
  <si>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</si>
  <si>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</si>
  <si>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</si>
  <si>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</si>
  <si>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</si>
  <si>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</si>
  <si>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</si>
  <si>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</si>
  <si>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</si>
  <si>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</si>
  <si>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</si>
  <si>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</si>
  <si>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</si>
  <si>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</si>
  <si>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</si>
  <si>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</si>
  <si>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</si>
  <si>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</si>
  <si>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</si>
  <si>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</si>
  <si>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</si>
  <si>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</si>
  <si>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</si>
  <si>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</si>
  <si>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</si>
  <si>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</si>
  <si>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</si>
  <si>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</si>
  <si>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</si>
  <si>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</si>
  <si>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</si>
  <si>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</si>
  <si>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</si>
  <si>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</si>
  <si>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</si>
  <si>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</si>
  <si>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</si>
  <si>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</si>
  <si>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</si>
  <si>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</si>
  <si>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</si>
  <si>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</si>
  <si>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</si>
  <si>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</si>
  <si>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</si>
  <si>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</si>
  <si>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</si>
  <si>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</si>
  <si>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</si>
  <si>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</si>
  <si>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</si>
  <si>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</si>
  <si>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</si>
  <si>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</si>
  <si>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</si>
  <si>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</si>
  <si>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</si>
  <si>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</si>
  <si>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</si>
  <si>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</si>
  <si>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</si>
  <si>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</si>
  <si>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</si>
  <si>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</si>
  <si>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</si>
  <si>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</si>
  <si>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</si>
  <si>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</si>
  <si>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</si>
  <si>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</si>
  <si>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</si>
  <si>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</si>
  <si>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</si>
  <si>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</si>
  <si>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</si>
  <si>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</si>
  <si>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</si>
  <si>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</si>
  <si>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</si>
  <si>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</si>
  <si>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</si>
  <si>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</si>
  <si>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</si>
  <si>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</si>
  <si>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</si>
  <si>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</si>
  <si>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</si>
  <si>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</si>
  <si>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</si>
  <si>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</si>
  <si>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</si>
  <si>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</si>
  <si>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</si>
  <si>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</si>
  <si>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</si>
  <si>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</si>
  <si>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</si>
  <si>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</si>
  <si>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</si>
  <si>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</si>
  <si>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</si>
  <si>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</si>
  <si>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</si>
  <si>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</si>
  <si>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</si>
  <si>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</si>
  <si>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</si>
  <si>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</si>
  <si>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</si>
  <si>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</si>
  <si>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</si>
  <si>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</si>
  <si>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</si>
  <si>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</si>
  <si>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</si>
  <si>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</si>
  <si>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</si>
  <si>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</si>
  <si>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</si>
  <si>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</si>
  <si>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</si>
  <si>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</si>
  <si>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</si>
  <si>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</si>
  <si>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</si>
  <si>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</si>
  <si>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</si>
  <si>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</si>
  <si>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</si>
  <si>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</si>
  <si>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</si>
  <si>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</si>
  <si>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</si>
  <si>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</si>
  <si>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</si>
  <si>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</si>
  <si>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</si>
  <si>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</si>
  <si>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</si>
  <si>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</si>
  <si>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</si>
  <si>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</si>
  <si>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</si>
  <si>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</si>
  <si>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</si>
  <si>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</si>
  <si>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</si>
  <si>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</si>
  <si>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</si>
  <si>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</si>
  <si>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</si>
  <si>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</si>
  <si>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</si>
  <si>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</si>
  <si>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</si>
  <si>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</si>
  <si>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</si>
  <si>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</si>
  <si>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</si>
  <si>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</si>
  <si>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</si>
  <si>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</si>
  <si>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</si>
  <si>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</si>
  <si>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</si>
  <si>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</si>
  <si>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</si>
  <si>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</si>
  <si>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</si>
  <si>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</si>
  <si>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</si>
  <si>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</si>
  <si>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</si>
  <si>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</si>
  <si>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</si>
  <si>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</si>
  <si>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</si>
  <si>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</si>
  <si>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</si>
  <si>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</si>
  <si>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</si>
  <si>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</si>
  <si>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</si>
  <si>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</si>
  <si>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</si>
  <si>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</si>
  <si>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</si>
  <si>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</si>
  <si>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</si>
  <si>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</si>
  <si>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</si>
  <si>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</si>
  <si>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</si>
  <si>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</si>
  <si>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</si>
  <si>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</si>
  <si>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</si>
  <si>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</si>
  <si>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</si>
  <si>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</si>
  <si>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</si>
  <si>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</si>
  <si>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</si>
  <si>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</si>
  <si>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</si>
  <si>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</si>
  <si>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</si>
  <si>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</si>
  <si>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</si>
  <si>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</si>
  <si>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</si>
  <si>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</si>
  <si>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</si>
  <si>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</si>
  <si>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</si>
  <si>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</si>
  <si>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</si>
  <si>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</si>
  <si>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</si>
  <si>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</si>
  <si>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</si>
  <si>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</si>
  <si>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</si>
  <si>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</si>
  <si>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</si>
  <si>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</si>
  <si>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</si>
  <si>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</si>
  <si>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</si>
  <si>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</si>
  <si>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</si>
  <si>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</si>
  <si>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</si>
  <si>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</si>
  <si>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</si>
  <si>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</si>
  <si>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</si>
  <si>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</si>
  <si>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</si>
  <si>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</si>
  <si>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</si>
  <si>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</si>
  <si>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</si>
  <si>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</si>
  <si>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</si>
  <si>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</si>
  <si>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</si>
  <si>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</si>
  <si>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</si>
  <si>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</si>
  <si>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</si>
  <si>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</si>
  <si>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</si>
  <si>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</si>
  <si>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</si>
  <si>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</si>
  <si>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</si>
  <si>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</si>
  <si>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</si>
  <si>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</si>
  <si>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</si>
  <si>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</si>
  <si>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</si>
  <si>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</si>
  <si>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</si>
  <si>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</si>
  <si>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</si>
  <si>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</si>
  <si>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</si>
  <si>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</si>
  <si>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</si>
  <si>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</si>
  <si>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</si>
  <si>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</si>
  <si>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</si>
  <si>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</si>
  <si>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</si>
  <si>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</si>
  <si>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</si>
  <si>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</si>
  <si>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</si>
  <si>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</si>
  <si>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</si>
  <si>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</si>
  <si>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</si>
  <si>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</si>
  <si>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</si>
  <si>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</si>
  <si>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</si>
  <si>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</si>
  <si>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</si>
  <si>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</si>
  <si>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</si>
  <si>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</si>
  <si>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</si>
  <si>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</si>
  <si>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</si>
  <si>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</si>
  <si>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</si>
  <si>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</si>
  <si>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</si>
  <si>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</si>
  <si>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</si>
  <si>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</si>
  <si>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</si>
  <si>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</si>
  <si>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</si>
  <si>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</si>
  <si>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</si>
  <si>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</si>
  <si>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</si>
  <si>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</si>
  <si>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</si>
  <si>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</si>
  <si>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</si>
  <si>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</si>
  <si>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</si>
  <si>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</si>
  <si>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</si>
  <si>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</si>
  <si>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</si>
  <si>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</si>
  <si>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</si>
  <si>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</si>
  <si>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</si>
  <si>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</si>
  <si>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</si>
  <si>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</si>
  <si>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</si>
  <si>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</si>
  <si>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</si>
  <si>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</si>
  <si>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</si>
  <si>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</si>
  <si>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</si>
  <si>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</si>
  <si>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</si>
  <si>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</si>
  <si>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</si>
  <si>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</si>
  <si>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</si>
  <si>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</si>
  <si>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</si>
  <si>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</si>
  <si>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</si>
  <si>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</si>
  <si>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</si>
  <si>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</si>
  <si>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</si>
  <si>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</si>
  <si>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</si>
  <si>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</si>
  <si>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</si>
  <si>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</si>
  <si>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</si>
  <si>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</si>
  <si>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</si>
  <si>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</si>
  <si>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</si>
  <si>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</si>
  <si>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</si>
  <si>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</si>
  <si>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</si>
  <si>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</si>
  <si>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</si>
  <si>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</si>
  <si>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</si>
  <si>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</si>
  <si>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</si>
  <si>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</si>
  <si>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</si>
  <si>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</si>
  <si>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</si>
  <si>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</si>
  <si>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</si>
  <si>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</si>
  <si>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</si>
  <si>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</si>
  <si>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</si>
  <si>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</si>
  <si>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</si>
  <si>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</si>
  <si>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</si>
  <si>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</si>
  <si>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</si>
  <si>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</si>
  <si>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</si>
  <si>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</si>
  <si>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</si>
  <si>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</si>
  <si>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</si>
  <si>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</si>
  <si>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</si>
  <si>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</si>
  <si>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</si>
  <si>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</si>
  <si>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</si>
  <si>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</si>
  <si>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</si>
  <si>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</si>
  <si>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</si>
  <si>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</si>
  <si>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</si>
  <si>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</si>
  <si>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</si>
  <si>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</si>
  <si>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</si>
  <si>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</si>
  <si>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</si>
  <si>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</si>
  <si>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</si>
  <si>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</si>
  <si>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</si>
  <si>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</si>
  <si>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</si>
  <si>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</si>
  <si>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</si>
  <si>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</si>
  <si>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</si>
  <si>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</si>
  <si>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</si>
  <si>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</si>
  <si>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</si>
  <si>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</si>
  <si>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</si>
  <si>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</si>
  <si>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</si>
  <si>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</si>
  <si>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</si>
  <si>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</si>
  <si>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</si>
  <si>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</si>
  <si>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</si>
  <si>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</si>
  <si>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</si>
  <si>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</si>
  <si>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</si>
  <si>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</si>
  <si>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</si>
  <si>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</si>
  <si>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</si>
  <si>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</si>
  <si>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</si>
  <si>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</si>
  <si>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</si>
  <si>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</si>
  <si>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</si>
  <si>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</si>
  <si>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</si>
  <si>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</si>
  <si>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</si>
  <si>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</si>
  <si>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</si>
  <si>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</si>
  <si>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</si>
  <si>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</si>
  <si>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</si>
  <si>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</si>
  <si>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</si>
  <si>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</si>
  <si>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</si>
  <si>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</si>
  <si>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</si>
  <si>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</si>
  <si>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</si>
  <si>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</si>
  <si>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</si>
  <si>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</si>
  <si>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</si>
  <si>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</si>
  <si>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</si>
  <si>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</si>
  <si>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</si>
  <si>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</si>
  <si>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</si>
  <si>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</si>
  <si>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</si>
  <si>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</si>
  <si>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</si>
  <si>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</si>
  <si>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</si>
  <si>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</si>
  <si>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</si>
  <si>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</si>
  <si>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</si>
  <si>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</si>
  <si>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</si>
  <si>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</si>
  <si>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</si>
  <si>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</si>
  <si>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</si>
  <si>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</si>
  <si>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</si>
  <si>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</si>
  <si>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</si>
  <si>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</si>
  <si>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</si>
  <si>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</si>
  <si>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</si>
  <si>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</si>
  <si>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</si>
  <si>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</si>
  <si>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</si>
  <si>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</si>
  <si>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</si>
  <si>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</si>
  <si>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</si>
  <si>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</si>
  <si>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</si>
  <si>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</si>
  <si>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</si>
  <si>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</si>
  <si>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</si>
  <si>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</si>
  <si>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</si>
  <si>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</si>
  <si>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</si>
  <si>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</si>
  <si>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</si>
  <si>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</si>
  <si>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</si>
  <si>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</si>
  <si>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</si>
  <si>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</si>
  <si>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</si>
  <si>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</si>
  <si>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</si>
  <si>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</si>
  <si>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</si>
  <si>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</si>
  <si>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PCM-20251116-00001458</t>
  </si>
  <si>
    <t>riy2075</t>
  </si>
  <si>
    <t>40 MIN</t>
  </si>
  <si>
    <t xml:space="preserve"> PCM-20250215-00000830 </t>
  </si>
  <si>
    <t>LTE site still down and  site located in aramco area access issue need special permission</t>
  </si>
  <si>
    <t>NO PCM</t>
  </si>
  <si>
    <t>At site TS</t>
  </si>
  <si>
    <t>jzma0824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</si>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</sst>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314.68089930555288</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0.54616550925857155</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c r="D4" s="139" t="s">
        <v>8644</v>
      </c>
      <c r="E4" s="140"/>
      <c r="F4" s="137">
        <v>45977.603645833333</v>
      </c>
      <c r="G4" s="141">
        <f ca="1">IFERROR(NOW()-F4,"")</f>
        <v>2.5679398146166932E-2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45977.629325231479</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45977.629325231479</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45977.629325231479</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45977.629325231479</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45977.629325231479</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45977.629325231479</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45977.629325231479</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45977.629325231479</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45977.629325231479</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45977.629325231479</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45977.629325231479</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45977.629325231479</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45977.629325231479</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45977.629325231479</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45977.629325231479</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45977.629325231479</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45977.629325231479</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45977.629325231479</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45977.629325231479</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45977.629325231479</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45977.629325231479</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45977.629325231479</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45977.629325231479</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45977.629325231479</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45977.629325231479</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45977.629325231479</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45977.629325231479</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45977.629325231479</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45977.629325231479</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45977.629325231479</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45977.629325231479</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45977.629325231479</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45977.629325231479</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45977.629325231479</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45977.629325231479</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45977.629325231479</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45977.629325231479</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45977.629325231479</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45977.629325231479</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45977.629325231479</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45977.629325231479</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45977.629325231479</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45977.629325231479</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45977.629325231479</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45977.629325231479</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45977.629325231479</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45977.629325231479</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45977.629325231479</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45977.629325231479</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45977.629325231479</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45977.629325231479</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45977.629325231479</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45977.629325231479</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45977.629325231479</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45977.629325231479</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45977.629325231479</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45977.629325231479</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45977.629325231479</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45977.629325231479</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45977.629325231479</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45977.629325231479</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45977.629325231479</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45977.629325231479</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45977.629325231479</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45977.629325231479</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45977.629325231479</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45977.629325231479</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45977.629325231479</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45977.629325231479</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45977.629325231479</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45977.629325231479</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45977.629325231479</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45977.629325231479</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45977.629325231479</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45977.629325231479</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pane ySplit="7" topLeftCell="A8"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152.62948726851755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1.19298263888777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0.61040162036806578</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0.18023958332923939</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8" t="s">
        <v>39117</v>
      </c>
      <c r="B7" s="18" t="str">
        <f>IFERROR(VLOOKUP(D7,DB!A:K,11,0),"")</f>
        <v>R2</v>
      </c>
      <c r="C7" s="18">
        <v>2</v>
      </c>
      <c r="D7" s="18" t="s">
        <v>25261</v>
      </c>
      <c r="E7" s="103" t="s">
        <v>39024</v>
      </c>
      <c r="F7" s="104">
        <v>45977.467372685183</v>
      </c>
      <c r="G7" s="105">
        <f ca="1">IFERROR(NOW()-F7,"-")</f>
        <v>0.1619525462956517</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8" t="s">
        <v>39120</v>
      </c>
      <c r="B8" s="18" t="str">
        <f>IFERROR(VLOOKUP(D8,DB!A:K,11,0),"")</f>
        <v>R2</v>
      </c>
      <c r="C8" s="18">
        <v>1</v>
      </c>
      <c r="D8" s="18" t="s">
        <v>39121</v>
      </c>
      <c r="E8" s="103" t="s">
        <v>39021</v>
      </c>
      <c r="F8" s="104">
        <v>45977.621712962966</v>
      </c>
      <c r="G8" s="105">
        <f ca="1">IFERROR(NOW()-F8,"-")</f>
        <v>7.6122685131849721E-3</v>
      </c>
      <c r="H8" s="104">
        <v>45977.615856481483</v>
      </c>
      <c r="I8" s="18" t="str">
        <f>IFERROR(VLOOKUP(D8,DB!A:F,6,0),"")</f>
        <v>SCECO-Rental-Genset</v>
      </c>
      <c r="J8" s="18" t="str">
        <f>IFERROR(VLOOKUP(D8,DB!A:G,7,0),"")</f>
        <v>In progress</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45977.629325231479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45977.629325231479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45977.629325231479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45977.629325231479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45977.629325231479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45977.629325231479</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45977.629325231479</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45977.629325231479</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45977.629325231479</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45977.629325231479</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45977.629325231479</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45977.629325231479</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45977.629325231479</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45977.629325231479</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45977.629325231479</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45977.629325231479</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45977.629325231479</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45977.629325231479</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45977.629325231479</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45977.629325231479</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45977.629325231479</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45977.629325231479</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45977.629325231479</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45977.629325231479</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45977.629325231479</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45977.629325231479</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45977.629325231479</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45977.629325231479</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45977.629325231479</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45977.629325231479</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45977.629325231479</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45977.629325231479</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45977.629325231479</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45977.629325231479</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45977.629325231479</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45977.629325231479</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45977.629325231479</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45977.629325231479</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45977.629325231479</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45977.629325231479</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45977.629325231479</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45977.629325231479</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45977.629325231479</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45977.629325231479</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45977.629325231479</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45977.629325231479</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45977.629325231479</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45977.629325231479</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45977.629325231479</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45977.629325231479</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45977.629325231479</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45977.629325231479</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45977.629325231479</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45977.629325231479</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45977.629325231479</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45977.629325231479</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45977.629325231479</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45977.629325231479</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45977.629325231479</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45977.629325231479</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45977.629325231479</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45977.629325231479</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45977.629325231479</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45977.629325231479</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45977.629325231479</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45977.629325231479</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45977.629325231479</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45977.629325231479</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45977.629325231479</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45977.629325231479</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45977.629325231479</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45977.629325231479</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45977.629325231479</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45977.629325231479</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45977.629325231479</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45977.629325231479</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45977.629325231479</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45977.629325231479</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45977.629325231479</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45977.629325231479</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45977.629325231479</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45977.629325231479</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45977.629325231479</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45977.629325231479</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45977.629325231479</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45977.629325231479</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45977.629325231479</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45977.629325231479</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45977.629325231479</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45977.629325231479</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45977.629325231479</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45977.629325231479</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45977.629325231479</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45977.629325231479</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45977.629325231479</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45977.629325231479</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45977.629325231479</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45977.629325231479</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45977.629325231479</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45977.629325231479</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45977.629325231479</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45977.629325231479</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45977.629325231479</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45977.629325231479</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45977.629325231479</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45977.629325231479</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45977.629325231479</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45977.629325231479</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45977.629325231479</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45977.629325231479</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45977.629325231479</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45977.629325231479</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45977.629325231479</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45977.629325231479</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45977.629325231479</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45977.629325231479</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45977.629325231479</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45977.629325231479</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45977.629325231479</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45977.629325231479</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45977.629325231479</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45977.629325231479</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45977.629325231479</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45977.629325231479</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45977.629325231479</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45977.629325231479</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45977.629325231479</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45977.629325231479</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45977.629325231479</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45977.629325231479</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45977.629325231479</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45977.629325231479</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45977.629325231479</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45977.629325231479</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45977.629325231479</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45977.629325231479</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45977.629325231479</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45977.629325231479</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45977.629325231479</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45977.629325231479</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45977.629325231479</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45977.629325231479</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45977.629325231479</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45977.629325231479</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45977.629325231479</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45977.629325231479</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45977.629325231479</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45977.629325231479</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45977.629325231479</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45977.629325231479</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45977.629325231479</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45977.629325231479</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45977.629325231479</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45977.629325231479</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45977.629325231479</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45977.629325231479</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45977.629325231479</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45977.629325231479</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45977.629325231479</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45977.629325231479</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45977.629325231479</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45977.629325231479</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45977.629325231479</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45977.629325231479</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45977.629325231479</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45977.629325231479</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45977.629325231479</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45977.629325231479</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45977.629325231479</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45977.629325231479</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45977.629325231479</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45977.629325231479</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45977.629325231479</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45977.629325231479</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45977.629325231479</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45977.629325231479</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45977.629325231479</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45977.629325231479</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45977.629325231479</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45977.629325231479</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45977.629325231479</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45977.629325231479</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45977.629325231479</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45977.629325231479</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45977.629325231479</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45977.629325231479</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45977.629325231479</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45977.629325231479</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45977.629325231479</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45977.629325231479</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45977.629325231479</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45977.629325231479</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45977.629325231479</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45977.629325231479</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45977.629325231479</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45977.629325231479</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45977.629325231479</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45977.629325231479</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45977.629325231479</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45977.629325231479</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45977.629325231479</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45977.629325231479</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45977.629325231479</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45977.629325231479</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45977.629325231479</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45977.629325231479</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45977.629325231479</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45977.629325231479</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45977.629325231479</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45977.629325231479</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45977.629325231479</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45977.629325231479</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45977.629325231479</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45977.629325231479</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45977.629325231479</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45977.629325231479</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45977.629325231479</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45977.629325231479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45977.629325231479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45977.629325231479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45977.629325231479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45977.629325231479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45977.629325231479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45977.629325231479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45977.629325231479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45977.629325231479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45977.629325231479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45977.629325231479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45977.629325231479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45977.629325231479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45977.629325231479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45977.629325231479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45977.629325231479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45977.629325231479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45977.629325231479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45977.629325231479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45977.629325231479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45977.629325231479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45977.629325231479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45977.629325231479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45977.629325231479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45977.629325231479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45977.629325231479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45977.629325231479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45977.629325231479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45977.629325231479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45977.629325231479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45977.629325231479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45977.629325231479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45977.629325231479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45977.629325231479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45977.629325231479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45977.629325231479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45977.629325231479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45977.629325231479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45977.629325231479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45977.629325231479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45977.629325231479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45977.629325231479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45977.629325231479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45977.629325231479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45977.629325231479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45977.629325231479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45977.629325231479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45977.629325231479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45977.629325231479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45977.629325231479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45977.629325231479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45977.629325231479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45977.629325231479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45977.629325231479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45977.629325231479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45977.629325231479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45977.629325231479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45977.629325231479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45977.629325231479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45977.629325231479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45977.629325231479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45977.629325231479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45977.629325231479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45977.629325231479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45977.629325231479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45977.629325231479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45977.629325231479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45977.629325231479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45977.629325231479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45977.629325231479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45977.629325231479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45977.629325231479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45977.629325231479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45977.629325231479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45977.629325231479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45977.629325231479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45977.629325231479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45977.629325231479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45977.629325231479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45977.629325231479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45977.629325231479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45977.629325231479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45977.629325231479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45977.629325231479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45977.629325231479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45977.629325231479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45977.629325231479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45977.629325231479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45977.629325231479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45977.629325231479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45977.629325231479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45977.629325231479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45977.629325231479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45977.629325231479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45977.629325231479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45977.629325231479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45977.629325231479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45977.629325231479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45977.629325231479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45977.629325231479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45977.629325231479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45977.629325231479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45977.629325231479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45977.629325231479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45977.629325231479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45977.629325231479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45977.629325231479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45977.629325231479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45977.629325231479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45977.629325231479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45977.629325231479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45977.629325231479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45977.629325231479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45977.629325231479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45977.629325231479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45977.629325231479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45977.629325231479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45977.629325231479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45977.629325231479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45977.629325231479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45977.629325231479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45977.629325231479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45977.629325231479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45977.629325231479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45977.629325231479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45977.629325231479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45977.629325231479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45977.629325231479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45977.629325231479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45977.629325231479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45977.629325231479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45977.629325231479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45977.629325231479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45977.629325231479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45977.629325231479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45977.629325231479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45977.629325231479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45977.629325231479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45977.629325231479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45977.629325231479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45977.629325231479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45977.629325231479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45977.629325231479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45977.629325231479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45977.629325231479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45977.629325231479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45977.629325231479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45977.629325231479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45977.629325231479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45977.629325231479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45977.629325231479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45977.629325231479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45977.629325231479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45977.629325231479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45977.629325231479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45977.629325231479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45977.629325231479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45977.629325231479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45977.629325231479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45977.629325231479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45977.629325231479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45977.629325231479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45977.629325231479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45977.629325231479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45977.629325231479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45977.629325231479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45977.629325231479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45977.629325231479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45977.629325231479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45977.629325231479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45977.629325231479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45977.629325231479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45977.629325231479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45977.629325231479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45977.629325231479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45977.629325231479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45977.629325231479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45977.629325231479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45977.629325231479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45977.629325231479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45977.629325231479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45977.629325231479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45977.629325231479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45977.629325231479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45977.629325231479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45977.629325231479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45977.629325231479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45977.629325231479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45977.629325231479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45977.629325231479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45977.629325231479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45977.629325231479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45977.629325231479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45977.629325231479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45977.629325231479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45977.629325231479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45977.629325231479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45977.629325231479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45977.629325231479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45977.629325231479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45977.629325231479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45977.629325231479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45977.629325231479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45977.629325231479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45977.629325231479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45977.629325231479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45977.629325231479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45977.629325231479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45977.629325231479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45977.629325231479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45977.629325231479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45977.629325231479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45977.629325231479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45977.629325231479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45977.629325231479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45977.629325231479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45977.629325231479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45977.629325231479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45977.629325231479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45977.629325231479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45977.629325231479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45977.629325231479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45977.629325231479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45977.629325231479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45977.629325231479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45977.629325231479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45977.629325231479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45977.629325231479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45977.629325231479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45977.629325231479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45977.629325231479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45977.629325231479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45977.629325231479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45977.629325231479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45977.629325231479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45977.629325231479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45977.629325231479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45977.629325231479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45977.629325231479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45977.629325231479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45977.629325231479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45977.629325231479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45977.629325231479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45977.629325231479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45977.629325231479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45977.629325231479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45977.629325231479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45977.629325231479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45977.629325231479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45977.629325231479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45977.629325231479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45977.629325231479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45977.629325231479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45977.629325231479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45977.629325231479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45977.629325231479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45977.629325231479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45977.629325231479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45977.629325231479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45977.629325231479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45977.629325231479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45977.629325231479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45977.629325231479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45977.629325231479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45977.629325231479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45977.629325231479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45977.629325231479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45977.629325231479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45977.629325231479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45977.629325231479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45977.629325231479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45977.629325231479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45977.629325231479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45977.629325231479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45977.629325231479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45977.629325231479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45977.629325231479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45977.629325231479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45977.629325231479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45977.629325231479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45977.629325231479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45977.629325231479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45977.629325231479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45977.629325231479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45977.629325231479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45977.629325231479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45977.629325231479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45977.629325231479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45977.629325231479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45977.629325231479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45977.629325231479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45977.629325231479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45977.629325231479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45977.629325231479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45977.629325231479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45977.629325231479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45977.629325231479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45977.629325231479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45977.629325231479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45977.629325231479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45977.629325231479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45977.629325231479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45977.629325231479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45977.629325231479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45977.629325231479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45977.629325231479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45977.629325231479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45977.629325231479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45977.629325231479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45977.629325231479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45977.629325231479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45977.629325231479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45977.629325231479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45977.629325231479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45977.629325231479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45977.629325231479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45977.629325231479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45977.629325231479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45977.629325231479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45977.629325231479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45977.629325231479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45977.629325231479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45977.629325231479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45977.629325231479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45977.629325231479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45977.629325231479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45977.629325231479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45977.629325231479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45977.629325231479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45977.629325231479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45977.629325231479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45977.629325231479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45977.629325231479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45977.629325231479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45977.629325231479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45977.629325231479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45977.629325231479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45977.629325231479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45977.629325231479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45977.629325231479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45977.629325231479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45977.629325231479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45977.629325231479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45977.629325231479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45977.629325231479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45977.629325231479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45977.629325231479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45977.629325231479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45977.629325231479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45977.629325231479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45977.629325231479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45977.629325231479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45977.629325231479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45977.629325231479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45977.629325231479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45977.629325231479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45977.629325231479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45977.629325231479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45977.629325231479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45977.629325231479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45977.629325231479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45977.629325231479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45977.629325231479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45977.629325231479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45977.629325231479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45977.629325231479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45977.629325231479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45977.629325231479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45977.629325231479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45977.629325231479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45977.629325231479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45977.629325231479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45977.629325231479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45977.629325231479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45977.629325231479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45977.629325231479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45977.629325231479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45977.629325231479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45977.629325231479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45977.629325231479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45977.629325231479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45977.629325231479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45977.629325231479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45977.629325231479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45977.629325231479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45977.629325231479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45977.629325231479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45977.629325231479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45977.629325231479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45977.629325231479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45977.629325231479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45977.629325231479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45977.629325231479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45977.629325231479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45977.629325231479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45977.629325231479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45977.629325231479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45977.629325231479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45977.629325231479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45977.629325231479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45977.629325231479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45977.629325231479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45977.629325231479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45977.629325231479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45977.629325231479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45977.629325231479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45977.629325231479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45977.629325231479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45977.629325231479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45977.629325231479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45977.629325231479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45977.629325231479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45977.629325231479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45977.629325231479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45977.629325231479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45977.629325231479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45977.629325231479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45977.629325231479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45977.629325231479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45977.629325231479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45977.629325231479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45977.629325231479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45977.629325231479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45977.629325231479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45977.629325231479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45977.629325231479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45977.629325231479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45977.629325231479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45977.629325231479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45977.629325231479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45977.629325231479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45977.629325231479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45977.629325231479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45977.629325231479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45977.629325231479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45977.629325231479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45977.629325231479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45977.629325231479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45977.629325231479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45977.629325231479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45977.629325231479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45977.629325231479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45977.629325231479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45977.629325231479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45977.629325231479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45977.629325231479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45977.629325231479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45977.629325231479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45977.629325231479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45977.629325231479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45977.629325231479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45977.629325231479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45977.629325231479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45977.629325231479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45977.629325231479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45977.629325231479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45977.629325231479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45977.629325231479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45977.629325231479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45977.629325231479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45977.629325231479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45977.629325231479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45977.629325231479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45977.629325231479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45977.629325231479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45977.629325231479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45977.629325231479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45977.629325231479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45977.629325231479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45977.629325231479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45977.629325231479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45977.629325231479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45977.629325231479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45977.629325231479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45977.629325231479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45977.629325231479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45977.629325231479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45977.629325231479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45977.629325231479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45977.629325231479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45977.629325231479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45977.629325231479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45977.629325231479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45977.629325231479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45977.629325231479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45977.629325231479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45977.629325231479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45977.629325231479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45977.629325231479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45977.629325231479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45977.629325231479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45977.629325231479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45977.629325231479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45977.629325231479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45977.629325231479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45977.629325231479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45977.629325231479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45977.629325231479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45977.629325231479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45977.629325231479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45977.629325231479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45977.629325231479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45977.629325231479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45977.629325231479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45977.629325231479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45977.629325231479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45977.629325231479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45977.629325231479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45977.629325231479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45977.629325231479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45977.629325231479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45977.629325231479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45977.629325231479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45977.629325231479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45977.629325231479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45977.629325231479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45977.629325231479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45977.629325231479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45977.629325231479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45977.629325231479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45977.629325231479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45977.629325231479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45977.629325231479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45977.629325231479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45977.629325231479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45977.629325231479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45977.629325231479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45977.629325231479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45977.629325231479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45977.629325231479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45977.629325231479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45977.629325231479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45977.629325231479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45977.629325231479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45977.629325231479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45977.629325231479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45977.629325231479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45977.629325231479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45977.629325231479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45977.629325231479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45977.629325231479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45977.629325231479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45977.629325231479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45977.629325231479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45977.629325231479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45977.629325231479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45977.629325231479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45977.629325231479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45977.629325231479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45977.629325231479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45977.629325231479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45977.629325231479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45977.629325231479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45977.629325231479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45977.629325231479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45977.629325231479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45977.629325231479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45977.629325231479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45977.629325231479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45977.629325231479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45977.629325231479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45977.629325231479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45977.629325231479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45977.629325231479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45977.629325231479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45977.629325231479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45977.629325231479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45977.629325231479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45977.629325231479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45977.629325231479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45977.629325231479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45977.629325231479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45977.629325231479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45977.629325231479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45977.629325231479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45977.629325231479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45977.629325231479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45977.629325231479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45977.629325231479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45977.629325231479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45977.629325231479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45977.629325231479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45977.629325231479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45977.629325231479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45977.629325231479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45977.629325231479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45977.629325231479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45977.629325231479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45977.629325231479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45977.629325231479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45977.629325231479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45977.629325231479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45977.629325231479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45977.629325231479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45977.629325231479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45977.629325231479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45977.629325231479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45977.629325231479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45977.629325231479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45977.629325231479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45977.629325231479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45977.629325231479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45977.629325231479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45977.629325231479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45977.629325231479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45977.629325231479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45977.629325231479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45977.629325231479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45977.629325231479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45977.629325231479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45977.629325231479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45977.629325231479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45977.629325231479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45977.629325231479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45977.629325231479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45977.629325231479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45977.629325231479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45977.629325231479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45977.629325231479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45977.629325231479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45977.629325231479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45977.629325231479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45977.629325231479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45977.629325231479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45977.629325231479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45977.629325231479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45977.629325231479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45977.629325231479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45977.629325231479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45977.629325231479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45977.629325231479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45977.629325231479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45977.629325231479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45977.629325231479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45977.629325231479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45977.629325231479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45977.629325231479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45977.629325231479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45977.629325231479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45977.629325231479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45977.629325231479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45977.629325231479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45977.629325231479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45977.629325231479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45977.629325231479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45977.629325231479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45977.629325231479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45977.629325231479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45977.629325231479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45977.629325231479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45977.629325231479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45977.629325231479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45977.629325231479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45977.629325231479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45977.629325231479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45977.629325231479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45977.629325231479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45977.629325231479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45977.629325231479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45977.629325231479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45977.629325231479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45977.629325231479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45977.629325231479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45977.629325231479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45977.629325231479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45977.629325231479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45977.629325231479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45977.629325231479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45977.629325231479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45977.629325231479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45977.629325231479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45977.629325231479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45977.629325231479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45977.629325231479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45977.629325231479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45977.629325231479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45977.629325231479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45977.629325231479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45977.629325231479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45977.629325231479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45977.629325231479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45977.629325231479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45977.629325231479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45977.629325231479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45977.629325231479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45977.629325231479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45977.629325231479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45977.629325231479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45977.629325231479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45977.629325231479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45977.629325231479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45977.629325231479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45977.629325231479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45977.629325231479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45977.629325231479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45977.629325231479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45977.629325231479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45977.629325231479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45977.629325231479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45977.629325231479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45977.629325231479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45977.629325231479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45977.629325231479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45977.629325231479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45977.629325231479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45977.629325231479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45977.629325231479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45977.629325231479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45977.629325231479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45977.629325231479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45977.629325231479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45977.629325231479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45977.629325231479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45977.629325231479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45977.629325231479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45977.629325231479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45977.629325231479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45977.629325231479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45977.629325231479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45977.629325231479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45977.629325231479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45977.629325231479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45977.629325231479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45977.629325231479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45977.629325231479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45977.629325231479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45977.629325231479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45977.629325231479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45977.629325231479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45977.629325231479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45977.629325231479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45977.629325231479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45977.629325231479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45977.629325231479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45977.629325231479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45977.629325231479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45977.629325231479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45977.629325231479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45977.629325231479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45977.629325231479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45977.629325231479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45977.629325231479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45977.629325231479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45977.629325231479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45977.629325231479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45977.629325231479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45977.629325231479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45977.629325231479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45977.629325231479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45977.629325231479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45977.629325231479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45977.629325231479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45977.629325231479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45977.629325231479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45977.629325231479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45977.629325231479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45977.629325231479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45977.629325231479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45977.629325231479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45977.629325231479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45977.629325231479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45977.629325231479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45977.629325231479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45977.629325231479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45977.629325231479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45977.629325231479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45977.629325231479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45977.629325231479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45977.629325231479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45977.629325231479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45977.629325231479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45977.629325231479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45977.629325231479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45977.629325231479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45977.629325231479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45977.629325231479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45977.629325231479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45977.629325231479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45977.629325231479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45977.629325231479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45977.629325231479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45977.629325231479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45977.629325231479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45977.629325231479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45977.629325231479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45977.629325231479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45977.629325231479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45977.629325231479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45977.629325231479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45977.629325231479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45977.629325231479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45977.629325231479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45977.629325231479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45977.629325231479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45977.629325231479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45977.629325231479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45977.629325231479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45977.629325231479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45977.629325231479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45977.629325231479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45977.629325231479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45977.629325231479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45977.629325231479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45977.629325231479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45977.629325231479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45977.629325231479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45977.629325231479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45977.629325231479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45977.629325231479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45977.629325231479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45977.629325231479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45977.629325231479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45977.629325231479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45977.629325231479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45977.629325231479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45977.629325231479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45977.629325231479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45977.629325231479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45977.629325231479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45977.629325231479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45977.629325231479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45977.629325231479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45977.629325231479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45977.629325231479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45977.629325231479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45977.629325231479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45977.629325231479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45977.629325231479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45977.629325231479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45977.629325231479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45977.629325231479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45977.629325231479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45977.629325231479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45977.629325231479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45977.629325231479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45977.629325231479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45977.629325231479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45977.629325231479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45977.629325231479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45977.629325231479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45977.629325231479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45977.629325231479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45977.629325231479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45977.629325231479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45977.629325231479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45977.629325231479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45977.629325231479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45977.629325231479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45977.629325231479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45977.629325231479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45977.629325231479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45977.629325231479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45977.629325231479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45977.629325231479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45977.629325231479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45977.629325231479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45977.629325231479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45977.629325231479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45977.629325231479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45977.629325231479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45977.629325231479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45977.629325231479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45977.629325231479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45977.629325231479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45977.629325231479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45977.629325231479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45977.629325231479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45977.629325231479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45977.629325231479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45977.629325231479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45977.629325231479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45977.629325231479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45977.629325231479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45977.629325231479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45977.629325231479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45977.629325231479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45977.629325231479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45977.629325231479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45977.629325231479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45977.629325231479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45977.629325231479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45977.629325231479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45977.629325231479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45977.629325231479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45977.629325231479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45977.629325231479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45977.629325231479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45977.629325231479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45977.629325231479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45977.629325231479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45977.629325231479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45977.629325231479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45977.629325231479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45977.629325231479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45977.629325231479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45977.629325231479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45977.629325231479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45977.629325231479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45977.629325231479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45977.629325231479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45977.629325231479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45977.629325231479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45977.629325231479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45977.629325231479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45977.629325231479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45977.629325231479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45977.629325231479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45977.629325231479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45977.629325231479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45977.629325231479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45977.629325231479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45977.629325231479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45977.629325231479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45977.629325231479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45977.629325231479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45977.629325231479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45977.629325231479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45977.629325231479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45977.629325231479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45977.629325231479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45977.629325231479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45977.629325231479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45977.629325231479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45977.629325231479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45977.629325231479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45977.629325231479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45977.629325231479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45977.629325231479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45977.629325231479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45977.629325231479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45977.629325231479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45977.629325231479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45977.629325231479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45977.629325231479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45977.629325231479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45977.629325231479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45977.629325231479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45977.629325231479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45977.629325231479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45977.629325231479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45977.629325231479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45977.629325231479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45977.629325231479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45977.629325231479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45977.629325231479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45977.629325231479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45977.629325231479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45977.629325231479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45977.629325231479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45977.629325231479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45977.629325231479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45977.629325231479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45977.629325231479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45977.629325231479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45977.629325231479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45977.629325231479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45977.629325231479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45977.629325231479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45977.629325231479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45977.629325231479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45977.629325231479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45977.629325231479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45977.629325231479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45977.629325231479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45977.629325231479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45977.629325231479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45977.629325231479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45977.629325231479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45977.629325231479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45977.629325231479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45977.629325231479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45977.629325231479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45977.629325231479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45977.629325231479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45977.629325231479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45977.629325231479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45977.629325231479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45977.629325231479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45977.629325231479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45977.629325231479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45977.629325231479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45977.629325231479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45977.629325231479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45977.629325231479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45977.629325231479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45977.629325231479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45977.629325231479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45977.629325231479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45977.629325231479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45977.629325231479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45977.629325231479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45977.629325231479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45977.629325231479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G6" ca="1" si="0">IFERROR(NOW()-F2,"")</f>
        <v>274.14860763888282</v>
      </c>
      <c r="H2" s="96">
        <v>45703.474768518521</v>
      </c>
      <c r="I2" s="96" t="str">
        <f>IFERROR(VLOOKUP(D2,DB!A:F,6,0),"")</f>
        <v>SCECO</v>
      </c>
      <c r="J2" s="96" t="str">
        <f>IFERROR(VLOOKUP(D2,DB!A:G,7,0),"")</f>
        <v>Dead</v>
      </c>
      <c r="K2" s="98" t="s">
        <v>39124</v>
      </c>
      <c r="L2" s="92" t="str">
        <f>IFERROR(VLOOKUP(D2,DB!A:I,9,0),"")</f>
        <v>Latis</v>
      </c>
    </row>
    <row r="3" spans="1:16" ht="15" customHeight="1">
      <c r="A3" s="123" t="s">
        <v>39125</v>
      </c>
      <c r="B3" s="123" t="str">
        <f>IFERROR(VLOOKUP(D3,DB!A:K,11,0),"")</f>
        <v>R4</v>
      </c>
      <c r="C3" s="94">
        <v>1</v>
      </c>
      <c r="D3" s="92" t="s">
        <v>34897</v>
      </c>
      <c r="E3" s="95" t="s">
        <v>39021</v>
      </c>
      <c r="F3" s="96"/>
      <c r="G3" s="97">
        <f t="shared" ca="1" si="0"/>
        <v>45977.629325231479</v>
      </c>
      <c r="H3" s="96">
        <v>45977.502928240741</v>
      </c>
      <c r="I3" s="123"/>
      <c r="J3" s="123" t="str">
        <f>IFERROR(VLOOKUP(D3,DB!A:G,7,0),"")</f>
        <v>Vandalized</v>
      </c>
      <c r="K3" s="98" t="s">
        <v>39126</v>
      </c>
      <c r="L3" s="92" t="str">
        <f>IFERROR(VLOOKUP(D3,DB!A:I,9,0),"")</f>
        <v>Latis</v>
      </c>
    </row>
    <row r="4" spans="1:16" ht="15" customHeight="1">
      <c r="A4" s="123" t="s">
        <v>39125</v>
      </c>
      <c r="B4" s="123" t="str">
        <f>IFERROR(VLOOKUP(D4,DB!A:K,11,0),"")</f>
        <v>R4</v>
      </c>
      <c r="C4" s="94">
        <v>1</v>
      </c>
      <c r="D4" s="92" t="s">
        <v>30502</v>
      </c>
      <c r="E4" s="154" t="s">
        <v>39021</v>
      </c>
      <c r="F4" s="155"/>
      <c r="G4" s="97">
        <f t="shared" ca="1" si="0"/>
        <v>45977.629325231479</v>
      </c>
      <c r="H4" s="96">
        <v>45977.516689814816</v>
      </c>
      <c r="I4" s="123" t="str">
        <f>IFERROR(VLOOKUP(D4,DB!A:F,6,0),"")</f>
        <v>SCECO</v>
      </c>
      <c r="J4" s="123" t="str">
        <f>IFERROR(VLOOKUP(D4,DB!A:G,7,0),"")</f>
        <v>Dead+In progress</v>
      </c>
      <c r="K4" s="98" t="s">
        <v>39126</v>
      </c>
      <c r="L4" s="92" t="str">
        <f>IFERROR(VLOOKUP(D4,DB!A:I,9,0),"")</f>
        <v>Latis</v>
      </c>
    </row>
    <row r="5" spans="1:16" ht="15" customHeight="1">
      <c r="A5" s="123"/>
      <c r="B5" s="123" t="str">
        <f>IFERROR(VLOOKUP(D5,DB!A:K,11,0),"")</f>
        <v/>
      </c>
      <c r="C5" s="94"/>
      <c r="D5" s="92"/>
      <c r="E5" s="154"/>
      <c r="F5" s="155"/>
      <c r="G5" s="97">
        <f t="shared" ca="1" si="0"/>
        <v>45977.629325231479</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0"/>
        <v>45977.629325231479</v>
      </c>
      <c r="H6" s="96"/>
      <c r="I6" s="123" t="str">
        <f>IFERROR(VLOOKUP(D6,DB!A:F,6,0),"")</f>
        <v/>
      </c>
      <c r="J6" s="123" t="str">
        <f>IFERROR(VLOOKUP(D6,DB!A:G,7,0),"")</f>
        <v/>
      </c>
      <c r="K6" s="98"/>
      <c r="L6" s="92" t="str">
        <f>IFERROR(VLOOKUP(D6,DB!A:I,9,0),"")</f>
        <v/>
      </c>
    </row>
    <row r="7" spans="1:16" ht="15" customHeight="1">
      <c r="A7" s="123"/>
      <c r="B7" s="123" t="str">
        <f>IFERROR(VLOOKUP(D7,DB!A:K,11,0),"")</f>
        <v>R4</v>
      </c>
      <c r="C7" s="94"/>
      <c r="D7" s="92" t="s">
        <v>39127</v>
      </c>
      <c r="E7" s="95"/>
      <c r="F7" s="96"/>
      <c r="G7" s="97">
        <f t="shared" ref="G7:G8" ca="1" si="1">IFERROR(NOW()-F8,"")</f>
        <v>45977.629325231479</v>
      </c>
      <c r="H7" s="96"/>
      <c r="I7" s="123" t="str">
        <f>IFERROR(VLOOKUP(D7,DB!A:F,6,0),"")</f>
        <v>SCECO</v>
      </c>
      <c r="J7" s="123" t="str">
        <f>IFERROR(VLOOKUP(D7,DB!A:G,7,0),"")</f>
        <v>Vandalized</v>
      </c>
      <c r="K7" s="98"/>
      <c r="L7" s="92" t="str">
        <f>IFERROR(VLOOKUP(D7,DB!A:I,9,0),"")</f>
        <v>Latis</v>
      </c>
    </row>
    <row r="8" spans="1:16" ht="15" customHeight="1">
      <c r="A8" s="123"/>
      <c r="B8" s="123" t="str">
        <f>IFERROR(VLOOKUP(D8,DB!A:K,11,0),"")</f>
        <v/>
      </c>
      <c r="C8" s="94"/>
      <c r="D8" s="92"/>
      <c r="E8" s="95"/>
      <c r="F8" s="96"/>
      <c r="G8" s="97">
        <f t="shared" ca="1" si="1"/>
        <v>45977.629325231479</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45977.629325231479</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45977.629325231479</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45977.629325231479</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45977.629325231479</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45977.629325231479</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45977.629325231479</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45977.629325231479</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45977.629325231479</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45977.629325231479</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45977.629325231479</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45977.629325231479</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45977.629325231479</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45977.629325231479</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45977.629325231479</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45977.629325231479</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45977.629325231479</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45977.629325231479</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45977.629325231479</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45977.629325231479</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45977.629325231479</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45977.629325231479</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45977.629325231479</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45977.629325231479</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45977.629325231479</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45977.629325231479</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45977.629325231479</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45977.629325231479</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45977.629325231479</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45977.629325231479</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45977.629325231479</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45977.629325231479</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45977.629325231479</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45977.629325231479</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45977.629325231479</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45977.629325231479</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45977.629325231479</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45977.629325231479</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45977.629325231479</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45977.629325231479</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45977.629325231479</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45977.629325231479</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45977.629325231479</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45977.629325231479</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45977.629325231479</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45977.629325231479</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45977.629325231479</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45977.629325231479</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45977.629325231479</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45977.629325231479</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45977.629325231479</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45977.629325231479</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45977.629325231479</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45977.629325231479</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45977.629325231479</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45977.629325231479</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45977.629325231479</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45977.629325231479</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45977.629325231479</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45977.629325231479</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45977.629325231479</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45977.629325231479</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45977.629325231479</v>
      </c>
      <c r="H70" s="96"/>
      <c r="I70" s="123" t="str">
        <f>IFERROR(VLOOKUP(D70,DB!A:F,6,0),"")</f>
        <v/>
      </c>
      <c r="J70" s="123"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3 E5: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39128</v>
      </c>
      <c r="B2" s="37" t="str">
        <f>IFERROR(VLOOKUP(D2,DB!A:K,11,0),"")</f>
        <v>R5</v>
      </c>
      <c r="C2" s="37">
        <v>3</v>
      </c>
      <c r="D2" s="107" t="s">
        <v>36011</v>
      </c>
      <c r="E2" s="37" t="s">
        <v>39021</v>
      </c>
      <c r="F2" s="38">
        <v>45891.832060185188</v>
      </c>
      <c r="G2" s="116">
        <f ca="1">IFERROR(NOW()-F2,"")</f>
        <v>85.797265046290704</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51.440447916662379</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28.968214120366611</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8.7807256944433902</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50">
        <v>45977.514803240738</v>
      </c>
      <c r="G6" s="119">
        <f t="shared" ca="1" si="2"/>
        <v>0.11452199074119562</v>
      </c>
      <c r="H6" s="150">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45977.629325231479</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45977.629325231479</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45977.629325231479</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45977.629325231479</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45977.629325231479</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45977.629325231479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45977.629325231479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45977.629325231479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45977.629325231479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45977.629325231479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45977.629325231479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45977.629325231479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45977.629325231479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45977.629325231479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45977.629325231479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45977.629325231479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45977.629325231479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45977.629325231479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45977.629325231479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45977.629325231479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45977.629325231479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45977.629325231479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45977.629325231479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45977.629325231479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45977.629325231479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45977.629325231479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45977.629325231479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45977.629325231479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45977.629325231479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45977.629325231479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45977.629325231479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45977.629325231479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45977.629325231479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45977.629325231479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45977.629325231479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45977.629325231479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45977.629325231479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45977.629325231479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45977.629325231479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45977.629325231479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45977.629325231479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45977.629325231479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45977.629325231479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45977.629325231479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45977.629325231479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45977.629325231479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45977.629325231479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45977.629325231479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45977.629325231479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45977.629325231479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45977.629325231479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45977.629325231479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45977.629325231479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45977.629325231479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45977.629325231479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45977.629325231479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45977.629325231479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45977.629325231479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45977.629325231479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45977.629325231479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45977.629325231479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45977.629325231479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45977.629325231479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45977.629325231479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45977.629325231479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45977.629325231479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45977.629325231479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45977.629325231479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45977.629325231479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45977.629325231479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45977.629325231479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45977.629325231479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45977.629325231479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45977.629325231479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45977.629325231479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45977.629325231479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45977.629325231479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45977.629325231479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45977.629325231479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45977.629325231479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45977.629325231479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45977.629325231479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45977.629325231479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45977.629325231479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45977.629325231479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45977.629325231479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45977.629325231479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45977.629325231479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45977.629325231479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45977.629325231479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45977.629325231479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45977.629325231479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45977.629325231479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45977.629325231479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45977.629325231479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45977.629325231479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45977.629325231479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45977.629325231479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45977.629325231479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45977.629325231479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45977.629325231479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45977.629325231479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45977.629325231479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45977.629325231479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45977.629325231479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45977.629325231479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45977.629325231479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45977.629325231479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45977.629325231479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45977.629325231479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45977.629325231479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45977.629325231479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45977.629325231479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45977.629325231479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45977.629325231479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45977.629325231479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45977.629325231479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45977.629325231479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45977.629325231479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45977.629325231479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45977.629325231479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45977.629325231479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45977.629325231479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45977.629325231479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45977.629325231479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45977.629325231479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45977.629325231479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45977.629325231479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45977.629325231479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45977.629325231479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45977.629325231479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45977.629325231479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45977.629325231479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45977.629325231479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45977.629325231479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45977.629325231479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45977.629325231479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45977.629325231479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45977.629325231479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45977.629325231479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45977.629325231479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45977.629325231479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45977.629325231479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45977.629325231479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45977.629325231479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45977.629325231479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45977.629325231479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45977.629325231479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45977.629325231479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45977.629325231479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45977.629325231479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45977.629325231479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45977.629325231479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45977.629325231479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45977.629325231479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45977.629325231479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45977.629325231479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45977.629325231479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45977.629325231479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45977.629325231479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45977.629325231479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45977.629325231479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45977.629325231479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45977.629325231479</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39125</v>
      </c>
      <c r="B2" s="129" t="str">
        <f>IFERROR(VLOOKUP(D2,DB!A:K,11,0),"")</f>
        <v>R6</v>
      </c>
      <c r="C2" s="130">
        <v>3</v>
      </c>
      <c r="D2" s="149" t="s">
        <v>38687</v>
      </c>
      <c r="E2" s="117" t="s">
        <v>39021</v>
      </c>
      <c r="F2" s="147"/>
      <c r="G2" s="75">
        <f ca="1">IFERROR(NOW()-F2,"-")</f>
        <v>45977.629325231479</v>
      </c>
      <c r="H2" s="131">
        <v>45977.436620370368</v>
      </c>
      <c r="I2" s="129" t="str">
        <f>IFERROR(VLOOKUP(D2,DB!A:F,6,0),"")</f>
        <v>SCECO</v>
      </c>
      <c r="J2" s="129" t="str">
        <f>IFERROR(VLOOKUP(D2,DB!A:G,7,0),"")</f>
        <v>No BB Shifted</v>
      </c>
      <c r="K2" s="132" t="s">
        <v>39138</v>
      </c>
      <c r="L2" s="133" t="str">
        <f>IFERROR(VLOOKUP(D2,DB!A:I,9,0),"")</f>
        <v>Latis</v>
      </c>
    </row>
    <row r="3" spans="1:16382" ht="31.5" customHeight="1">
      <c r="A3" s="128"/>
      <c r="B3" s="129" t="str">
        <f>IFERROR(VLOOKUP(D3,DB!A:K,11,0),"")</f>
        <v/>
      </c>
      <c r="C3" s="130"/>
      <c r="D3" s="151"/>
      <c r="E3" s="117"/>
      <c r="F3" s="131"/>
      <c r="G3" s="105">
        <f t="shared" ref="G3:G7" ca="1" si="0">IFERROR(NOW()-F3,"-")</f>
        <v>45977.629325231479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45977.629325231479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45977.629325231479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45977.629325231479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45977.629325231479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45977.629325231479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45977.629325231479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45977.629325231479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45977.629325231479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45977.629325231479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45977.629325231479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45977.629325231479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45977.629325231479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45977.629325231479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45977.629325231479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45977.629325231479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45977.629325231479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45977.629325231479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45977.629325231479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45977.629325231479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45977.629325231479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45977.629325231479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45977.629325231479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45977.629325231479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45977.629325231479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45977.629325231479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45977.629325231479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45977.629325231479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45977.629325231479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45977.629325231479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45977.629325231479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45977.629325231479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45977.629325231479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45977.629325231479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45977.629325231479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45977.629325231479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45977.629325231479</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45977.629325231479</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45977.629325231479</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45977.629325231479</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45977.629325231479</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45977.629325231479</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45977.629325231479</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45977.629325231479</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45977.629325231479</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45977.629325231479</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45977.629325231479</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45977.629325231479</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45977.629325231479</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45977.629325231479</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45977.629325231479</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45977.629325231479</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45977.629325231479</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45977.629325231479</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45977.629325231479</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45977.629325231479</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45977.629325231479</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45977.629325231479</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45977.629325231479</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45977.629325231479</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45977.629325231479</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45977.629325231479</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45977.629325231479</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45977.629325231479</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45977.629325231479</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45977.629325231479</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45977.629325231479</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45977.629325231479</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45977.629325231479</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45977.629325231479</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45977.629325231479</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45977.629325231479</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45977.629325231479</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45977.629325231479</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45977.629325231479</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45977.629325231479</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45977.629325231479</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45977.629325231479</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45977.629325231479</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45977.629325231479</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45977.629325231479</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45977.629325231479</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45977.629325231479</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45977.629325231479</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45977.629325231479</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45977.629325231479</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45977.629325231479</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45977.629325231479</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45977.629325231479</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45977.629325231479</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45977.629325231479</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45977.629325231479</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45977.629325231479</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45977.629325231479</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45977.629325231479</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45977.629325231479</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45977.629325231479</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45977.629325231479</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45977.629325231479</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45977.629325231479</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45977.629325231479</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45977.629325231479</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45977.629325231479</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2025-11-16T12:08:15Z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