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86" documentId="120_S{2AC9BD13-BADA-5192-A53E-5A8FF88502F6}" xr6:coauthVersionLast="47" xr6:coauthVersionMax="47" xr10:uidLastSave="{A83F95AB-B1D6-4BAD-8DF4-78835A24FE1B}"/>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3" i="4" l="1"/>
  <c r="L64" i="4"/>
  <c r="L65" i="4"/>
  <c r="L66" i="4"/>
  <c r="J63" i="4"/>
  <c r="J64" i="4"/>
  <c r="J65" i="4"/>
  <c r="J66" i="4"/>
  <c r="I63" i="4"/>
  <c r="I64" i="4"/>
  <c r="I65" i="4"/>
  <c r="I66" i="4"/>
  <c r="B63" i="4"/>
  <c r="B64" i="4"/>
  <c r="B65" i="4"/>
  <c r="B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L60" i="4"/>
  <c r="L61" i="4"/>
  <c r="L62" i="4"/>
  <c r="J60" i="4"/>
  <c r="J61" i="4"/>
  <c r="J62" i="4"/>
  <c r="I60" i="4"/>
  <c r="I61" i="4"/>
  <c r="I62" i="4"/>
  <c r="B60" i="4"/>
  <c r="B61" i="4"/>
  <c r="B62" i="4"/>
  <c r="B11" i="1"/>
  <c r="B2" i="3"/>
  <c r="G2" i="3"/>
  <c r="I2" i="3"/>
  <c r="J2" i="3"/>
  <c r="L2" i="3"/>
  <c r="B3" i="3"/>
  <c r="G3" i="3"/>
  <c r="I3" i="3"/>
  <c r="J3" i="3"/>
  <c r="L3"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3" i="4"/>
  <c r="I3" i="4"/>
  <c r="J3" i="4"/>
  <c r="L3" i="4"/>
  <c r="B4" i="4"/>
  <c r="I4" i="4"/>
  <c r="J4" i="4"/>
  <c r="L4" i="4"/>
  <c r="B5" i="4"/>
  <c r="I5" i="4"/>
  <c r="J5" i="4"/>
  <c r="L5" i="4"/>
  <c r="B6" i="4"/>
  <c r="I6" i="4"/>
  <c r="J6" i="4"/>
  <c r="L6" i="4"/>
  <c r="B7" i="4"/>
  <c r="I7" i="4"/>
  <c r="J7" i="4"/>
  <c r="L7" i="4"/>
  <c r="B8" i="4"/>
  <c r="I8" i="4"/>
  <c r="J8" i="4"/>
  <c r="L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<sst xmlns="http://schemas.openxmlformats.org/spreadsheetml/2006/main" count="180289" uniqueCount="39127">
  <si>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</si>
  <si>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</si>
  <si>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</si>
  <si>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</si>
  <si>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</si>
  <si>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</si>
  <si>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</si>
  <si>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</si>
  <si>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</si>
  <si>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</si>
  <si>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</si>
  <si>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</si>
  <si>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</si>
  <si>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</si>
  <si>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</si>
  <si>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</si>
  <si>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</si>
  <si>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</si>
  <si>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</si>
  <si>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</si>
  <si>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</si>
  <si>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</si>
  <si>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</si>
  <si>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</si>
  <si>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</si>
  <si>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</si>
  <si>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</si>
  <si>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</si>
  <si>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</si>
  <si>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</si>
  <si>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</si>
  <si>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</si>
  <si>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</si>
  <si>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</si>
  <si>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</si>
  <si>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</si>
  <si>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</si>
  <si>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</si>
  <si>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</si>
  <si>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</si>
  <si>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</si>
  <si>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</si>
  <si>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</si>
  <si>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</si>
  <si>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</si>
  <si>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</si>
  <si>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</si>
  <si>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</si>
  <si>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</si>
  <si>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</si>
  <si>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</si>
  <si>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</si>
  <si>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</si>
  <si>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</si>
  <si>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</si>
  <si>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</si>
  <si>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</si>
  <si>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</si>
  <si>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</si>
  <si>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</si>
  <si>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</si>
  <si>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</si>
  <si>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</si>
  <si>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</si>
  <si>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</si>
  <si>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</si>
  <si>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</si>
  <si>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</si>
  <si>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</si>
  <si>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</si>
  <si>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</si>
  <si>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</si>
  <si>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</si>
  <si>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</si>
  <si>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</si>
  <si>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</si>
  <si>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</si>
  <si>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</si>
  <si>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</si>
  <si>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</si>
  <si>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</si>
  <si>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</si>
  <si>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</si>
  <si>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</si>
  <si>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</si>
  <si>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</si>
  <si>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</si>
  <si>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</si>
  <si>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</si>
  <si>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</si>
  <si>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</si>
  <si>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</si>
  <si>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</si>
  <si>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</si>
  <si>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</si>
  <si>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</si>
  <si>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</si>
  <si>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</si>
  <si>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</si>
  <si>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</si>
  <si>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</si>
  <si>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</si>
  <si>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</si>
  <si>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</si>
  <si>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</si>
  <si>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</si>
  <si>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</si>
  <si>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</si>
  <si>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</si>
  <si>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</si>
  <si>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</si>
  <si>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</si>
  <si>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</si>
  <si>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</si>
  <si>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</si>
  <si>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</si>
  <si>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</si>
  <si>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</si>
  <si>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</si>
  <si>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</si>
  <si>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</si>
  <si>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</si>
  <si>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</si>
  <si>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</si>
  <si>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</si>
  <si>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</si>
  <si>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</si>
  <si>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</si>
  <si>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</si>
  <si>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</si>
  <si>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</si>
  <si>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</si>
  <si>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</si>
  <si>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</si>
  <si>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</si>
  <si>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</si>
  <si>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</si>
  <si>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</si>
  <si>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</si>
  <si>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</si>
  <si>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</si>
  <si>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</si>
  <si>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</si>
  <si>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</si>
  <si>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</si>
  <si>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</si>
  <si>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</si>
  <si>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</si>
  <si>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</si>
  <si>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</si>
  <si>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</si>
  <si>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</si>
  <si>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</si>
  <si>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</si>
  <si>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</si>
  <si>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</si>
  <si>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</si>
  <si>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</si>
  <si>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</si>
  <si>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</si>
  <si>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</si>
  <si>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</si>
  <si>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</si>
  <si>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</si>
  <si>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</si>
  <si>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</si>
  <si>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</si>
  <si>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</si>
  <si>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</si>
  <si>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</si>
  <si>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</si>
  <si>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</si>
  <si>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</si>
  <si>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</si>
  <si>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</si>
  <si>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</si>
  <si>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</si>
  <si>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</si>
  <si>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</si>
  <si>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</si>
  <si>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</si>
  <si>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</si>
  <si>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</si>
  <si>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</si>
  <si>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</si>
  <si>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</si>
  <si>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</si>
  <si>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</si>
  <si>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</si>
  <si>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</si>
  <si>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</si>
  <si>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</si>
  <si>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</si>
  <si>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</si>
  <si>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</si>
  <si>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</si>
  <si>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</si>
  <si>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</si>
  <si>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</si>
  <si>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</si>
  <si>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</si>
  <si>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</si>
  <si>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</si>
  <si>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</si>
  <si>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</si>
  <si>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</si>
  <si>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</si>
  <si>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</si>
  <si>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</si>
  <si>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</si>
  <si>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</si>
  <si>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</si>
  <si>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</si>
  <si>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</si>
  <si>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</si>
  <si>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</si>
  <si>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</si>
  <si>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</si>
  <si>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</si>
  <si>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</si>
  <si>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</si>
  <si>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</si>
  <si>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</si>
  <si>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</si>
  <si>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</si>
  <si>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</si>
  <si>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</si>
  <si>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</si>
  <si>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</si>
  <si>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</si>
  <si>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</si>
  <si>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</si>
  <si>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</si>
  <si>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</si>
  <si>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</si>
  <si>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</si>
  <si>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</si>
  <si>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</si>
  <si>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</si>
  <si>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</si>
  <si>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</si>
  <si>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</si>
  <si>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</si>
  <si>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</si>
  <si>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</si>
  <si>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</si>
  <si>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</si>
  <si>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</si>
  <si>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</si>
  <si>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</si>
  <si>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</si>
  <si>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</si>
  <si>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</si>
  <si>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</si>
  <si>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</si>
  <si>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</si>
  <si>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</si>
  <si>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</si>
  <si>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</si>
  <si>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</si>
  <si>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</si>
  <si>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</si>
  <si>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</si>
  <si>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</si>
  <si>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</si>
  <si>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</si>
  <si>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</si>
  <si>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</si>
  <si>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</si>
  <si>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</si>
  <si>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</si>
  <si>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</si>
  <si>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</si>
  <si>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</si>
  <si>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</si>
  <si>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</si>
  <si>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</si>
  <si>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</si>
  <si>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</si>
  <si>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</si>
  <si>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</si>
  <si>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</si>
  <si>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</si>
  <si>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</si>
  <si>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</si>
  <si>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</si>
  <si>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</si>
  <si>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</si>
  <si>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</si>
  <si>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</si>
  <si>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</si>
  <si>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</si>
  <si>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</si>
  <si>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</si>
  <si>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</si>
  <si>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</si>
  <si>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</si>
  <si>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</si>
  <si>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</si>
  <si>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</si>
  <si>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</si>
  <si>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</si>
  <si>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</si>
  <si>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</si>
  <si>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</si>
  <si>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</si>
  <si>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</si>
  <si>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</si>
  <si>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</si>
  <si>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</si>
  <si>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</si>
  <si>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</si>
  <si>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</si>
  <si>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</si>
  <si>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</si>
  <si>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</si>
  <si>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</si>
  <si>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</si>
  <si>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</si>
  <si>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</si>
  <si>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</si>
  <si>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</si>
  <si>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</si>
  <si>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</si>
  <si>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</si>
  <si>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</si>
  <si>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</si>
  <si>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</si>
  <si>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</si>
  <si>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</si>
  <si>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</si>
  <si>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</si>
  <si>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</si>
  <si>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</si>
  <si>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</si>
  <si>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</si>
  <si>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</si>
  <si>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</si>
  <si>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</si>
  <si>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</si>
  <si>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</si>
  <si>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</si>
  <si>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</si>
  <si>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</si>
  <si>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</si>
  <si>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</si>
  <si>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</si>
  <si>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</si>
  <si>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</si>
  <si>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</si>
  <si>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</si>
  <si>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</si>
  <si>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</si>
  <si>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</si>
  <si>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</si>
  <si>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</si>
  <si>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</si>
  <si>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</si>
  <si>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</si>
  <si>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</si>
  <si>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</si>
  <si>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</si>
  <si>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</si>
  <si>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</si>
  <si>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</si>
  <si>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</si>
  <si>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</si>
  <si>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</si>
  <si>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</si>
  <si>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</si>
  <si>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</si>
  <si>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</si>
  <si>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</si>
  <si>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</si>
  <si>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</si>
  <si>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</si>
  <si>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</si>
  <si>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</si>
  <si>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</si>
  <si>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</si>
  <si>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</si>
  <si>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</si>
  <si>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</si>
  <si>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</si>
  <si>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</si>
  <si>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</si>
  <si>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</si>
  <si>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</si>
  <si>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</si>
  <si>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</si>
  <si>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</si>
  <si>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</si>
  <si>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</si>
  <si>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</si>
  <si>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</si>
  <si>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</si>
  <si>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</si>
  <si>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</si>
  <si>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</si>
  <si>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</si>
  <si>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</si>
  <si>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</si>
  <si>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</si>
  <si>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</si>
  <si>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</si>
  <si>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</si>
  <si>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</si>
  <si>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</si>
  <si>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</si>
  <si>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</si>
  <si>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</si>
  <si>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</si>
  <si>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</si>
  <si>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</si>
  <si>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</si>
  <si>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</si>
  <si>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</si>
  <si>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</si>
  <si>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</si>
  <si>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</si>
  <si>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</si>
  <si>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</si>
  <si>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</si>
  <si>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</si>
  <si>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</si>
  <si>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</si>
  <si>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</si>
  <si>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</si>
  <si>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</si>
  <si>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</si>
  <si>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</si>
  <si>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</si>
  <si>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</si>
  <si>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</si>
  <si>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</si>
  <si>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</si>
  <si>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</si>
  <si>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</si>
  <si>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</si>
  <si>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</si>
  <si>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</si>
  <si>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</si>
  <si>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</si>
  <si>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</si>
  <si>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</si>
  <si>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</si>
  <si>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</si>
  <si>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</si>
  <si>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</si>
  <si>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</si>
  <si>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</si>
  <si>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</si>
  <si>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</si>
  <si>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</si>
  <si>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</si>
  <si>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</si>
  <si>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</si>
  <si>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</si>
  <si>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</si>
  <si>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</si>
  <si>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</si>
  <si>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</si>
  <si>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</si>
  <si>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</si>
  <si>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</si>
  <si>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</si>
  <si>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</si>
  <si>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</si>
  <si>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</si>
  <si>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</si>
  <si>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</si>
  <si>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</si>
  <si>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</si>
  <si>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</si>
  <si>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</si>
  <si>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</si>
  <si>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</si>
  <si>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</si>
  <si>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</si>
  <si>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</si>
  <si>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</si>
  <si>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</si>
  <si>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</si>
  <si>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</si>
  <si>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</si>
  <si>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</si>
  <si>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</si>
  <si>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</si>
  <si>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</si>
  <si>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</si>
  <si>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</si>
  <si>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</si>
  <si>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</si>
  <si>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</si>
  <si>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</si>
  <si>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</si>
  <si>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</si>
  <si>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</si>
  <si>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</si>
  <si>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</si>
  <si>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</si>
  <si>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</si>
  <si>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</si>
  <si>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</si>
  <si>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</si>
  <si>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</si>
  <si>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</si>
  <si>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</si>
  <si>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</si>
  <si>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</si>
  <si>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</si>
  <si>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</si>
  <si>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</si>
  <si>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</si>
  <si>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</si>
  <si>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</si>
  <si>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</si>
  <si>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</si>
  <si>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</si>
  <si>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</si>
  <si>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</si>
  <si>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</si>
  <si>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</si>
  <si>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</si>
  <si>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</si>
  <si>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</si>
  <si>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</si>
  <si>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</si>
  <si>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</si>
  <si>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</si>
  <si>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</si>
  <si>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</si>
  <si>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</si>
  <si>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</si>
  <si>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</si>
  <si>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</si>
  <si>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</si>
  <si>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</si>
  <si>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</si>
  <si>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</si>
  <si>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</si>
  <si>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</si>
  <si>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</si>
  <si>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</si>
  <si>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</si>
  <si>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</si>
  <si>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</si>
  <si>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</si>
  <si>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</si>
  <si>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</si>
  <si>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</si>
  <si>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</si>
  <si>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</si>
  <si>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</si>
  <si>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</si>
  <si>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</si>
  <si>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</si>
  <si>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</si>
  <si>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</si>
  <si>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</si>
  <si>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</si>
  <si>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</si>
  <si>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</si>
  <si>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</si>
  <si>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</si>
  <si>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</si>
  <si>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</si>
  <si>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</si>
  <si>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</si>
  <si>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</si>
  <si>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</si>
  <si>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</si>
  <si>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</si>
  <si>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</si>
  <si>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</si>
  <si>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</si>
  <si>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</si>
  <si>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</si>
  <si>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</si>
  <si>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</si>
  <si>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</si>
  <si>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</si>
  <si>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</si>
  <si>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</si>
  <si>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</si>
  <si>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</si>
  <si>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</si>
  <si>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</si>
  <si>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</si>
  <si>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</si>
  <si>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</si>
  <si>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</si>
  <si>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</si>
  <si>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</si>
  <si>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</si>
  <si>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</si>
  <si>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</si>
  <si>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</si>
  <si>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</si>
  <si>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</si>
  <si>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</si>
  <si>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</si>
  <si>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</si>
  <si>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</si>
  <si>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</si>
  <si>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</si>
  <si>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</si>
  <si>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</si>
  <si>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</si>
  <si>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</si>
  <si>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</si>
  <si>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</si>
  <si>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</si>
  <si>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</si>
  <si>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</si>
  <si>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</si>
  <si>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</si>
  <si>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</si>
  <si>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</si>
  <si>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</si>
  <si>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</si>
  <si>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</si>
  <si>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</si>
  <si>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</si>
  <si>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</si>
  <si>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</si>
  <si>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</si>
  <si>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</si>
  <si>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</si>
  <si>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</si>
  <si>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</si>
  <si>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</si>
  <si>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</si>
  <si>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</si>
  <si>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</si>
  <si>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</si>
  <si>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</si>
  <si>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</si>
  <si>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</si>
  <si>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</si>
  <si>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</si>
  <si>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</si>
  <si>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</si>
  <si>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</si>
  <si>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</si>
  <si>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</si>
  <si>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</si>
  <si>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</si>
  <si>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</si>
  <si>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</si>
  <si>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</si>
  <si>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</si>
  <si>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</si>
  <si>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</si>
  <si>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</si>
  <si>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</si>
  <si>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</si>
  <si>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</si>
  <si>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</si>
  <si>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</si>
  <si>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</si>
  <si>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</si>
  <si>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</si>
  <si>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</si>
  <si>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</si>
  <si>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</si>
  <si>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</si>
  <si>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</si>
  <si>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</si>
  <si>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</si>
  <si>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</si>
  <si>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</si>
  <si>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</si>
  <si>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</si>
  <si>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</si>
  <si>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</si>
  <si>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</si>
  <si>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</si>
  <si>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</si>
  <si>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</si>
  <si>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</si>
  <si>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</si>
  <si>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</si>
  <si>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</si>
  <si>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</si>
  <si>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</si>
  <si>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</si>
  <si>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</si>
  <si>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</si>
  <si>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</si>
  <si>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</si>
  <si>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</si>
  <si>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</si>
  <si>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</si>
  <si>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</si>
  <si>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</si>
  <si>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</si>
  <si>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</si>
  <si>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</si>
  <si>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</si>
  <si>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</si>
  <si>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</si>
  <si>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</si>
  <si>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</si>
  <si>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</si>
  <si>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</si>
  <si>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</si>
  <si>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</si>
  <si>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</si>
  <si>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</si>
  <si>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</si>
  <si>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</si>
  <si>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</si>
  <si>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</si>
  <si>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</si>
  <si>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</si>
  <si>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</si>
  <si>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</si>
  <si>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</si>
  <si>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</si>
  <si>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</si>
  <si>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</si>
  <si>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</si>
  <si>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</si>
  <si>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</si>
  <si>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</si>
  <si>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</si>
  <si>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</si>
  <si>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</si>
  <si>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</si>
  <si>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</si>
  <si>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</si>
  <si>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</si>
  <si>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</si>
  <si>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</si>
  <si>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</si>
  <si>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</si>
  <si>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</si>
  <si>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</si>
  <si>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</si>
  <si>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</si>
  <si>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</si>
  <si>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</si>
  <si>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</si>
  <si>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</si>
  <si>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</si>
  <si>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</si>
  <si>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</si>
  <si>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</si>
  <si>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</si>
  <si>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</si>
  <si>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</si>
  <si>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</si>
  <si>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</si>
  <si>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</si>
  <si>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</si>
  <si>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</si>
  <si>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</si>
  <si>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</si>
  <si>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</si>
  <si>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</si>
  <si>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</si>
  <si>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</si>
  <si>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</si>
  <si>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</si>
  <si>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</si>
  <si>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</si>
  <si>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</si>
  <si>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</si>
  <si>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</si>
  <si>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</si>
  <si>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</si>
  <si>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</si>
  <si>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</si>
  <si>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</si>
  <si>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</si>
  <si>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</si>
  <si>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</si>
  <si>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</si>
  <si>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</si>
  <si>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</si>
  <si>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</si>
  <si>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</si>
  <si>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</si>
  <si>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</si>
  <si>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</si>
  <si>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</si>
  <si>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</si>
  <si>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</si>
  <si>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</si>
  <si>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</si>
  <si>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</si>
  <si>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</si>
  <si>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</si>
  <si>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</si>
  <si>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</si>
  <si>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</si>
  <si>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</si>
  <si>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</si>
  <si>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</si>
  <si>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</si>
  <si>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</si>
  <si>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</si>
  <si>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</si>
  <si>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</si>
  <si>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</si>
  <si>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</si>
  <si>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</si>
  <si>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</si>
  <si>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</si>
  <si>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</si>
  <si>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</si>
  <si>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</si>
  <si>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</si>
  <si>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</si>
  <si>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</si>
  <si>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</si>
  <si>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</si>
  <si>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</si>
  <si>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</si>
  <si>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</si>
  <si>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</si>
  <si>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</si>
  <si>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</si>
  <si>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</si>
  <si>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</si>
  <si>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</si>
  <si>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</si>
  <si>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</si>
  <si>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</si>
  <si>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</si>
  <si>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</si>
  <si>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</si>
  <si>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</si>
  <si>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</si>
  <si>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</si>
  <si>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</si>
  <si>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</si>
  <si>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</si>
  <si>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</si>
  <si>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</si>
  <si>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</si>
  <si>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</si>
  <si>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</si>
  <si>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</si>
  <si>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</si>
  <si>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</si>
  <si>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</si>
  <si>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</si>
  <si>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</si>
  <si>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</si>
  <si>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</si>
  <si>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</si>
  <si>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</si>
  <si>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</si>
  <si>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</si>
  <si>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</si>
  <si>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</si>
  <si>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</si>
  <si>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</si>
  <si>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</si>
  <si>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</si>
  <si>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</si>
  <si>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</si>
  <si>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</si>
  <si>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</si>
  <si>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</si>
  <si>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</si>
  <si>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</si>
  <si>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</si>
  <si>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</si>
  <si>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</si>
  <si>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</si>
  <si>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</si>
  <si>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</si>
  <si>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</si>
  <si>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</si>
  <si>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</si>
  <si>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</si>
  <si>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</si>
  <si>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</si>
  <si>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</si>
  <si>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</si>
  <si>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</si>
  <si>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</si>
  <si>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</si>
  <si>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</si>
  <si>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</si>
  <si>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</si>
  <si>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</si>
  <si>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</si>
  <si>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</si>
  <si>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</si>
  <si>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</si>
  <si>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</si>
  <si>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</si>
  <si>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</si>
  <si>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</si>
  <si>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</si>
  <si>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</si>
  <si>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</si>
  <si>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</si>
  <si>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</si>
  <si>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</si>
  <si>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</si>
  <si>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</si>
  <si>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</si>
  <si>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</si>
  <si>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</si>
  <si>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</si>
  <si>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</si>
  <si>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</si>
  <si>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</si>
  <si>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</si>
  <si>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</si>
  <si>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</si>
  <si>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</si>
  <si>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</si>
  <si>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</si>
  <si>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</si>
  <si>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</si>
  <si>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</si>
  <si>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</si>
  <si>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</si>
  <si>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</si>
  <si>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</si>
  <si>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</si>
  <si>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</si>
  <si>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</si>
  <si>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</si>
  <si>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</si>
  <si>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</si>
  <si>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</si>
  <si>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</si>
  <si>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</si>
  <si>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</si>
  <si>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</si>
  <si>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</si>
  <si>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</si>
  <si>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</si>
  <si>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</si>
  <si>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</si>
  <si>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</si>
  <si>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</si>
  <si>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</si>
  <si>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</si>
  <si>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</si>
  <si>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</si>
  <si>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</si>
  <si>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</si>
  <si>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</si>
  <si>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</si>
  <si>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</si>
  <si>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</si>
  <si>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</si>
  <si>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</si>
  <si>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</si>
  <si>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</si>
  <si>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</si>
  <si>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</si>
  <si>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</si>
  <si>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</si>
  <si>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</si>
  <si>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</si>
  <si>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</si>
  <si>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</si>
  <si>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</si>
  <si>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</si>
  <si>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</si>
  <si>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</si>
  <si>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</si>
  <si>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</si>
  <si>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</si>
  <si>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</si>
  <si>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</si>
  <si>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</si>
  <si>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</si>
  <si>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</si>
  <si>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</si>
  <si>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</si>
  <si>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</si>
  <si>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</si>
  <si>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</si>
  <si>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</si>
  <si>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</si>
  <si>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</si>
  <si>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</si>
  <si>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</si>
  <si>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</si>
  <si>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</si>
  <si>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</si>
  <si>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</si>
  <si>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</si>
  <si>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</si>
  <si>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</si>
  <si>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</si>
  <si>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</si>
  <si>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</si>
  <si>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</si>
  <si>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</si>
  <si>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</si>
  <si>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</si>
  <si>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</si>
  <si>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</si>
  <si>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</si>
  <si>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</si>
  <si>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</si>
  <si>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</si>
  <si>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</si>
  <si>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</si>
  <si>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</si>
  <si>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</si>
  <si>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</si>
  <si>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</si>
  <si>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</si>
  <si>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</si>
  <si>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</si>
  <si>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</si>
  <si>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</si>
  <si>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</si>
  <si>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</si>
  <si>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</si>
  <si>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</si>
  <si>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</si>
  <si>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</si>
  <si>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</si>
  <si>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</si>
  <si>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</si>
  <si>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</si>
  <si>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</si>
  <si>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</si>
  <si>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</si>
  <si>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</si>
  <si>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</si>
  <si>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</si>
  <si>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</si>
  <si>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</si>
  <si>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</si>
  <si>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</si>
  <si>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</si>
  <si>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</si>
  <si>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</si>
  <si>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</si>
  <si>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</si>
  <si>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</si>
  <si>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</si>
  <si>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</si>
  <si>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</si>
  <si>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</si>
  <si>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</si>
  <si>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</si>
  <si>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</si>
  <si>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</si>
  <si>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</si>
  <si>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</si>
  <si>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</si>
  <si>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</si>
  <si>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</si>
  <si>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</si>
  <si>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</si>
  <si>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</si>
  <si>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</si>
  <si>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</si>
  <si>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</si>
  <si>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</si>
  <si>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</si>
  <si>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</si>
  <si>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</si>
  <si>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</si>
  <si>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</si>
  <si>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</si>
  <si>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</si>
  <si>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</si>
  <si>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</si>
  <si>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</si>
  <si>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</si>
  <si>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</si>
  <si>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</si>
  <si>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</si>
  <si>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</si>
  <si>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</si>
  <si>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</si>
  <si>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</si>
  <si>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</si>
  <si>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</si>
  <si>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</si>
  <si>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</si>
  <si>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</si>
  <si>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</si>
  <si>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</si>
  <si>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</si>
  <si>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</si>
  <si>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</si>
  <si>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</si>
  <si>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</si>
  <si>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</si>
  <si>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</si>
  <si>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</si>
  <si>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</si>
  <si>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</si>
  <si>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</si>
  <si>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</si>
  <si>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</si>
  <si>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</si>
  <si>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</si>
  <si>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</si>
  <si>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</si>
  <si>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</si>
  <si>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</si>
  <si>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</si>
  <si>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</si>
  <si>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</si>
  <si>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</si>
  <si>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</si>
  <si>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</si>
  <si>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</si>
  <si>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</si>
  <si>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</si>
  <si>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</si>
  <si>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</si>
  <si>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</si>
  <si>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</si>
  <si>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</si>
  <si>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</si>
  <si>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</si>
  <si>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</si>
  <si>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</si>
  <si>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</si>
  <si>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</si>
  <si>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</si>
  <si>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</si>
  <si>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</si>
  <si>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</si>
  <si>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</si>
  <si>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</si>
  <si>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</si>
  <si>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</si>
  <si>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</si>
  <si>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</si>
  <si>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</si>
  <si>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</si>
  <si>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</si>
  <si>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</si>
  <si>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</si>
  <si>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</si>
  <si>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</si>
  <si>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</si>
  <si>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</si>
  <si>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</si>
  <si>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</si>
  <si>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</si>
  <si>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</si>
  <si>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</si>
  <si>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</si>
  <si>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</si>
  <si>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</si>
  <si>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</si>
  <si>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</si>
  <si>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</si>
  <si>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</si>
  <si>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</si>
  <si>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</si>
  <si>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</si>
  <si>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</si>
  <si>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</si>
  <si>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</si>
  <si>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</si>
  <si>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</si>
  <si>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</si>
  <si>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</si>
  <si>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</si>
  <si>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</si>
  <si>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</si>
  <si>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</si>
  <si>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</si>
  <si>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</si>
  <si>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</si>
  <si>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</si>
  <si>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</si>
  <si>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</si>
  <si>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</si>
  <si>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</si>
  <si>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</si>
  <si>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</si>
  <si>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</si>
  <si>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</si>
  <si>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</si>
  <si>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</si>
  <si>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</si>
  <si>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</si>
  <si>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</si>
  <si>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</si>
  <si>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</si>
  <si>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</si>
  <si>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</si>
  <si>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</si>
  <si>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</si>
  <si>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</si>
  <si>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</si>
  <si>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</si>
  <si>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</si>
  <si>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</si>
  <si>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</si>
  <si>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</si>
  <si>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</si>
  <si>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</si>
  <si>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</si>
  <si>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</si>
  <si>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</si>
  <si>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</si>
  <si>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</si>
  <si>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</si>
  <si>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</si>
  <si>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</si>
  <si>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</si>
  <si>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</si>
  <si>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</si>
  <si>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</si>
  <si>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</si>
  <si>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</si>
  <si>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</si>
  <si>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</si>
  <si>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</si>
  <si>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</si>
  <si>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</si>
  <si>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</si>
  <si>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</si>
  <si>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</si>
  <si>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</si>
  <si>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</si>
  <si>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</si>
  <si>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</si>
  <si>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</si>
  <si>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</si>
  <si>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</si>
  <si>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</si>
  <si>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</si>
  <si>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</si>
  <si>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</si>
  <si>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</si>
  <si>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</si>
  <si>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</si>
  <si>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</si>
  <si>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</si>
  <si>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</si>
  <si>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</si>
  <si>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</si>
  <si>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</si>
  <si>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</si>
  <si>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</si>
  <si>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</si>
  <si>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</si>
  <si>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</si>
  <si>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</si>
  <si>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</si>
  <si>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</si>
  <si>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</si>
  <si>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</si>
  <si>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</si>
  <si>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</si>
  <si>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</si>
  <si>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</si>
  <si>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</si>
  <si>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</si>
  <si>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</si>
  <si>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</si>
  <si>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</si>
  <si>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</si>
  <si>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</si>
  <si>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</si>
  <si>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</si>
  <si>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</si>
  <si>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</si>
  <si>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</si>
  <si>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</si>
  <si>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</si>
  <si>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</si>
  <si>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</si>
  <si>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</si>
  <si>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</si>
  <si>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</si>
  <si>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</si>
  <si>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</si>
  <si>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</si>
  <si>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</si>
  <si>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</si>
  <si>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</si>
  <si>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</si>
  <si>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</si>
  <si>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</si>
  <si>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</si>
  <si>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</si>
  <si>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</si>
  <si>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</si>
  <si>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</si>
  <si>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</si>
  <si>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</si>
  <si>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</si>
  <si>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</si>
  <si>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</si>
  <si>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</si>
  <si>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</si>
  <si>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</si>
  <si>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</si>
  <si>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</si>
  <si>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</si>
  <si>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</si>
  <si>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</si>
  <si>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</si>
  <si>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</si>
  <si>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</si>
  <si>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</si>
  <si>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</si>
  <si>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</si>
  <si>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</si>
  <si>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</si>
  <si>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</si>
  <si>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</si>
  <si>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</si>
  <si>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</si>
  <si>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</si>
  <si>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</si>
  <si>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</si>
  <si>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</si>
  <si>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</si>
  <si>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</si>
  <si>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</si>
  <si>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</si>
  <si>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</si>
  <si>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</si>
  <si>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</si>
  <si>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</si>
  <si>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</si>
  <si>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</si>
  <si>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</si>
  <si>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</si>
  <si>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</si>
  <si>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</si>
  <si>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</si>
  <si>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</si>
  <si>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</si>
  <si>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</si>
  <si>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</si>
  <si>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</si>
  <si>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</si>
  <si>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</si>
  <si>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</si>
  <si>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</si>
  <si>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</si>
  <si>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</si>
  <si>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</si>
  <si>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</si>
  <si>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</si>
  <si>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</si>
  <si>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</si>
  <si>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</si>
  <si>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</si>
  <si>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</si>
  <si>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</si>
  <si>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</si>
  <si>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</si>
  <si>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</si>
  <si>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</si>
  <si>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</si>
  <si>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</si>
  <si>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</si>
  <si>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</si>
  <si>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</si>
  <si>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</si>
  <si>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</si>
  <si>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</si>
  <si>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</si>
  <si>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</si>
  <si>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</si>
  <si>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</si>
  <si>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</si>
  <si>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</si>
  <si>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</si>
  <si>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</si>
  <si>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</si>
  <si>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</si>
  <si>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</si>
  <si>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</si>
  <si>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</si>
  <si>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</si>
  <si>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</si>
  <si>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</si>
  <si>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</si>
  <si>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</si>
  <si>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</si>
  <si>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</si>
  <si>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</si>
  <si>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</si>
  <si>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</si>
  <si>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</si>
  <si>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</si>
  <si>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</si>
  <si>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</si>
  <si>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</si>
  <si>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</si>
  <si>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</si>
  <si>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</si>
  <si>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</si>
  <si>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</si>
  <si>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</si>
  <si>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</si>
  <si>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</si>
  <si>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</si>
  <si>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</si>
  <si>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</si>
  <si>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</si>
  <si>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</si>
  <si>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</si>
  <si>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</si>
  <si>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</si>
  <si>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</si>
  <si>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</si>
  <si>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</si>
  <si>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</si>
  <si>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</si>
  <si>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</si>
  <si>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</si>
  <si>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</si>
  <si>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</si>
  <si>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</si>
  <si>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</si>
  <si>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</si>
  <si>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</si>
  <si>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</si>
  <si>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</si>
  <si>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</si>
  <si>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</si>
  <si>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</si>
  <si>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</si>
  <si>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</si>
  <si>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</si>
  <si>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</si>
  <si>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</si>
  <si>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</si>
  <si>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</si>
  <si>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</si>
  <si>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</si>
  <si>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</si>
  <si>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</si>
  <si>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</si>
  <si>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</si>
  <si>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</si>
  <si>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</si>
  <si>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</si>
  <si>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</si>
  <si>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</si>
  <si>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</si>
  <si>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</si>
  <si>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</si>
  <si>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</si>
  <si>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</si>
  <si>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</si>
  <si>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</si>
  <si>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</si>
  <si>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</si>
  <si>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</si>
  <si>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</si>
  <si>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</si>
  <si>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</si>
  <si>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</si>
  <si>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</si>
  <si>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</si>
  <si>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</si>
  <si>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</si>
  <si>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</si>
  <si>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</si>
  <si>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</si>
  <si>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</si>
  <si>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</si>
  <si>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</si>
  <si>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</si>
  <si>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</si>
  <si>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</si>
  <si>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</si>
  <si>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</si>
  <si>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</si>
  <si>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</si>
  <si>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</si>
  <si>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</si>
  <si>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</si>
  <si>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</si>
  <si>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</si>
  <si>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</si>
  <si>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</si>
  <si>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</si>
  <si>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</si>
  <si>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</si>
  <si>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</si>
  <si>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</si>
  <si>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</si>
  <si>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</si>
  <si>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</si>
  <si>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</si>
  <si>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</si>
  <si>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</si>
  <si>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</si>
  <si>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</si>
  <si>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</si>
  <si>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</si>
  <si>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</si>
  <si>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</si>
  <si>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</si>
  <si>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</si>
  <si>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</si>
  <si>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</si>
  <si>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</si>
  <si>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</si>
  <si>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</si>
  <si>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</si>
  <si>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</si>
  <si>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</si>
  <si>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</si>
  <si>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</si>
  <si>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</si>
  <si>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</si>
  <si>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</si>
  <si>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</si>
  <si>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</si>
  <si>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</si>
  <si>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</si>
  <si>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</si>
  <si>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</si>
  <si>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</si>
  <si>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</si>
  <si>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</si>
  <si>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</si>
  <si>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</si>
  <si>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</si>
  <si>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</si>
  <si>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</si>
  <si>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</si>
  <si>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</si>
  <si>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</si>
  <si>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</si>
  <si>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</si>
  <si>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</si>
  <si>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</si>
  <si>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</si>
  <si>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</si>
  <si>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</si>
  <si>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</si>
  <si>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</si>
  <si>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</si>
  <si>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</si>
  <si>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</si>
  <si>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</si>
  <si>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</si>
  <si>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</si>
  <si>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</si>
  <si>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</si>
  <si>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</si>
  <si>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</si>
  <si>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</si>
  <si>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</si>
  <si>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</si>
  <si>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</si>
  <si>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</si>
  <si>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</si>
  <si>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</si>
  <si>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</si>
  <si>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</si>
  <si>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</si>
  <si>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</si>
  <si>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</si>
  <si>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</si>
  <si>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</si>
  <si>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</si>
  <si>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</si>
  <si>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</si>
  <si>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</si>
  <si>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</si>
  <si>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</si>
  <si>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</si>
  <si>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</si>
  <si>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</si>
  <si>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</si>
  <si>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</si>
  <si>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</si>
  <si>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</si>
  <si>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</si>
  <si>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</si>
  <si>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</si>
  <si>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</si>
  <si>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</si>
  <si>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</si>
  <si>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</si>
  <si>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</si>
  <si>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</si>
  <si>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</si>
  <si>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</si>
  <si>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</si>
  <si>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</si>
  <si>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</si>
  <si>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</si>
  <si>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</si>
  <si>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</si>
  <si>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</si>
  <si>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</si>
  <si>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</si>
  <si>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</si>
  <si>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</si>
  <si>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</si>
  <si>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</si>
  <si>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</si>
  <si>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</si>
  <si>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</si>
  <si>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</si>
  <si>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</si>
  <si>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</si>
  <si>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</si>
  <si>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</si>
  <si>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</si>
  <si>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</si>
  <si>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</si>
  <si>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</si>
  <si>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</si>
  <si>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</si>
  <si>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</si>
  <si>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</si>
  <si>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</si>
  <si>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</si>
  <si>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</si>
  <si>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</si>
  <si>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</si>
  <si>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</si>
  <si>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</si>
  <si>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</si>
  <si>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</si>
  <si>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</si>
  <si>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</si>
  <si>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</si>
  <si>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</si>
  <si>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</si>
  <si>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</si>
  <si>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</si>
  <si>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</si>
  <si>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</si>
  <si>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</si>
  <si>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</si>
  <si>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</si>
  <si>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</si>
  <si>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</si>
  <si>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</si>
  <si>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</si>
  <si>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</si>
  <si>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</si>
  <si>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</si>
  <si>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</si>
  <si>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</si>
  <si>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</si>
  <si>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</si>
  <si>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</si>
  <si>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</si>
  <si>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</si>
  <si>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</si>
  <si>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</si>
  <si>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</si>
  <si>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</si>
  <si>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</si>
  <si>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</si>
  <si>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</si>
  <si>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</si>
  <si>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</si>
  <si>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</si>
  <si>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</si>
  <si>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</si>
  <si>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</si>
  <si>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</si>
  <si>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</si>
  <si>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</si>
  <si>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</si>
  <si>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</si>
  <si>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</si>
  <si>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</si>
  <si>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</si>
  <si>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</si>
  <si>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</si>
  <si>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</si>
  <si>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</si>
  <si>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</si>
  <si>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</si>
  <si>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</si>
  <si>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</si>
  <si>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</si>
  <si>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</si>
  <si>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</si>
  <si>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</si>
  <si>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</si>
  <si>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</si>
  <si>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</si>
  <si>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</si>
  <si>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</si>
  <si>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</si>
  <si>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</si>
  <si>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</si>
  <si>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</si>
  <si>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</si>
  <si>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</si>
  <si>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</si>
  <si>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</si>
  <si>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</si>
  <si>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</si>
  <si>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</si>
  <si>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</si>
  <si>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</si>
  <si>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</si>
  <si>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</si>
  <si>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</si>
  <si>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</si>
  <si>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</si>
  <si>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</si>
  <si>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</si>
  <si>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</si>
  <si>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</si>
  <si>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</si>
  <si>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</si>
  <si>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</si>
  <si>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</si>
  <si>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</si>
  <si>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</si>
  <si>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</si>
  <si>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</si>
  <si>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</si>
  <si>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</si>
  <si>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</si>
  <si>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</si>
  <si>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</si>
  <si>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</si>
  <si>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</si>
  <si>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</si>
  <si>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</si>
  <si>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</si>
  <si>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</si>
  <si>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</si>
  <si>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</si>
  <si>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</si>
  <si>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</si>
  <si>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</si>
  <si>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</si>
  <si>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</si>
  <si>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</si>
  <si>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</si>
  <si>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</si>
  <si>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</si>
  <si>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</si>
  <si>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</si>
  <si>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</si>
  <si>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</si>
  <si>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</si>
  <si>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</si>
  <si>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</si>
  <si>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</si>
  <si>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</si>
  <si>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</si>
  <si>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</si>
  <si>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</si>
  <si>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</si>
  <si>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</si>
  <si>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</si>
  <si>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</si>
  <si>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</si>
  <si>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</si>
  <si>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</si>
  <si>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</si>
  <si>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</si>
  <si>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</si>
  <si>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</si>
  <si>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</si>
  <si>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</si>
  <si>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</si>
  <si>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</si>
  <si>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</si>
  <si>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</si>
  <si>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</si>
  <si>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</si>
  <si>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</si>
  <si>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</si>
  <si>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</si>
  <si>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</si>
  <si>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</si>
  <si>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</si>
  <si>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</si>
  <si>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</si>
  <si>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</si>
  <si>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</si>
  <si>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</si>
  <si>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</si>
  <si>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</si>
  <si>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</si>
  <si>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</si>
  <si>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</si>
  <si>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</si>
  <si>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</si>
  <si>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</si>
  <si>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</si>
  <si>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</si>
  <si>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</si>
  <si>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</si>
  <si>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</si>
  <si>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</si>
  <si>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</si>
  <si>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</si>
  <si>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</si>
  <si>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</si>
  <si>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</si>
  <si>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</si>
  <si>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</si>
  <si>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</si>
  <si>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</si>
  <si>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</si>
  <si>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</si>
  <si>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</si>
  <si>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</si>
  <si>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</si>
  <si>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</si>
  <si>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</si>
  <si>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</si>
  <si>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</si>
  <si>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</si>
  <si>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</si>
  <si>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</si>
  <si>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</si>
  <si>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</si>
  <si>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</si>
  <si>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</si>
  <si>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</si>
  <si>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</si>
  <si>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</si>
  <si>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</si>
  <si>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</si>
  <si>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</si>
  <si>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</si>
  <si>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</si>
  <si>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</si>
  <si>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</si>
  <si>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</si>
  <si>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</si>
  <si>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</si>
  <si>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</si>
  <si>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</si>
  <si>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</si>
  <si>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</si>
  <si>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</si>
  <si>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</si>
  <si>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</si>
  <si>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</si>
  <si>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</si>
  <si>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</si>
  <si>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</si>
  <si>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</si>
  <si>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</si>
  <si>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</si>
  <si>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</si>
  <si>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</si>
  <si>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</si>
  <si>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</si>
  <si>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</si>
  <si>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</si>
  <si>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</si>
  <si>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</si>
  <si>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</si>
  <si>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</si>
  <si>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</si>
  <si>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</si>
  <si>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</si>
  <si>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</si>
  <si>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</si>
  <si>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</si>
  <si>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</si>
  <si>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</si>
  <si>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</si>
  <si>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</si>
  <si>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</si>
  <si>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</si>
  <si>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</si>
  <si>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</si>
  <si>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</si>
  <si>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</si>
  <si>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</si>
  <si>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</si>
  <si>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</si>
  <si>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</si>
  <si>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</si>
  <si>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</si>
  <si>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</si>
  <si>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</si>
  <si>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</si>
  <si>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</si>
  <si>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</si>
  <si>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</si>
  <si>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</si>
  <si>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</si>
  <si>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</si>
  <si>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</si>
  <si>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</si>
  <si>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</si>
  <si>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</si>
  <si>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</si>
  <si>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</si>
  <si>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</si>
  <si>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</si>
  <si>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</si>
  <si>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</si>
  <si>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</si>
  <si>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</si>
  <si>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</si>
  <si>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</si>
  <si>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</si>
  <si>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</si>
  <si>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</si>
  <si>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</si>
  <si>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</si>
  <si>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</si>
  <si>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</si>
  <si>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</si>
  <si>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</si>
  <si>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</si>
  <si>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</si>
  <si>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</si>
  <si>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</si>
  <si>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</si>
  <si>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</si>
  <si>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</si>
  <si>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</si>
  <si>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</si>
  <si>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</si>
  <si>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</si>
  <si>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</si>
  <si>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</si>
  <si>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</si>
  <si>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</si>
  <si>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</si>
  <si>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</si>
  <si>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</si>
  <si>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</si>
  <si>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</si>
  <si>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</si>
  <si>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</si>
  <si>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</si>
  <si>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</si>
  <si>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</si>
  <si>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</si>
  <si>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</si>
  <si>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</si>
  <si>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</si>
  <si>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</si>
  <si>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</si>
  <si>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</si>
  <si>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</si>
  <si>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</si>
  <si>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</si>
  <si>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</si>
  <si>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</si>
  <si>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</si>
  <si>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</si>
  <si>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</si>
  <si>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</si>
  <si>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</si>
  <si>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</si>
  <si>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</si>
  <si>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</si>
  <si>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</si>
  <si>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</si>
  <si>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</si>
  <si>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</si>
  <si>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</si>
  <si>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</si>
  <si>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</si>
  <si>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</si>
  <si>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</si>
  <si>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</si>
  <si>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</si>
  <si>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</si>
  <si>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</si>
  <si>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</si>
  <si>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</si>
  <si>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</si>
  <si>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</si>
  <si>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</si>
  <si>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</si>
  <si>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</si>
  <si>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</si>
  <si>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</si>
  <si>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</si>
  <si>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</si>
  <si>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</si>
  <si>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</si>
  <si>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</si>
  <si>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</si>
  <si>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</si>
  <si>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</si>
  <si>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</si>
  <si>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</si>
  <si>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</si>
  <si>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</si>
  <si>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</si>
  <si>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</si>
  <si>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</si>
  <si>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</si>
  <si>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</si>
  <si>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</si>
  <si>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</si>
  <si>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</si>
  <si>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</si>
  <si>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</si>
  <si>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</si>
  <si>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</si>
  <si>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</si>
  <si>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</si>
  <si>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</si>
  <si>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</si>
  <si>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</si>
  <si>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</si>
  <si>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</si>
  <si>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</si>
  <si>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</si>
  <si>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</si>
  <si>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</si>
  <si>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</si>
  <si>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</si>
  <si>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</si>
  <si>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</si>
  <si>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</si>
  <si>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</si>
  <si>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</si>
  <si>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</si>
  <si>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</si>
  <si>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</si>
  <si>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</si>
  <si>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</si>
  <si>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</si>
  <si>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</si>
  <si>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</si>
  <si>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</si>
  <si>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</si>
  <si>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</si>
  <si>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</si>
  <si>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</si>
  <si>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</si>
  <si>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</si>
  <si>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</si>
  <si>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</si>
  <si>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</si>
  <si>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</si>
  <si>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</si>
  <si>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</si>
  <si>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</si>
  <si>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</si>
  <si>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</si>
  <si>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</si>
  <si>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</si>
  <si>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</si>
  <si>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</si>
  <si>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</si>
  <si>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</si>
  <si>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</si>
  <si>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</si>
  <si>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</si>
  <si>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</si>
  <si>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</si>
  <si>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</si>
  <si>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</si>
  <si>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</si>
  <si>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</si>
  <si>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</si>
  <si>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</si>
  <si>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</si>
  <si>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</si>
  <si>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</si>
  <si>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</si>
  <si>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</si>
  <si>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</si>
  <si>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</si>
  <si>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</si>
  <si>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</si>
  <si>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</si>
  <si>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</si>
  <si>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</si>
  <si>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</si>
  <si>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</si>
  <si>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</si>
  <si>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</si>
  <si>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</si>
  <si>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</si>
  <si>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</si>
  <si>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</si>
  <si>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</si>
  <si>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</si>
  <si>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</si>
  <si>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</si>
  <si>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</si>
  <si>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</si>
  <si>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</si>
  <si>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</si>
  <si>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</si>
  <si>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</si>
  <si>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</si>
  <si>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</si>
  <si>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</si>
  <si>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</si>
  <si>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</si>
  <si>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</si>
  <si>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</si>
  <si>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</si>
  <si>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</si>
  <si>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</si>
  <si>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</si>
  <si>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</si>
  <si>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</si>
  <si>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</si>
  <si>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</si>
  <si>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</si>
  <si>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</si>
  <si>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</si>
  <si>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</si>
  <si>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</si>
  <si>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</si>
  <si>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</si>
  <si>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</si>
  <si>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</si>
  <si>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</si>
  <si>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</si>
  <si>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</si>
  <si>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</si>
  <si>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</si>
  <si>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</si>
  <si>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</si>
  <si>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</si>
  <si>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</si>
  <si>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</si>
  <si>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</si>
  <si>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</si>
  <si>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</si>
  <si>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</si>
  <si>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</si>
  <si>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</si>
  <si>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</si>
  <si>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</si>
  <si>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</si>
  <si>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</si>
  <si>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</si>
  <si>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</si>
  <si>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</si>
  <si>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</si>
  <si>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</si>
  <si>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</si>
  <si>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</si>
  <si>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</si>
  <si>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</si>
  <si>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</si>
  <si>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</si>
  <si>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</si>
  <si>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</si>
  <si>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</si>
  <si>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</si>
  <si>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</si>
  <si>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</si>
  <si>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</si>
  <si>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</si>
  <si>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</si>
  <si>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</si>
  <si>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</si>
  <si>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</si>
  <si>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</si>
  <si>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</si>
  <si>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</si>
  <si>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</si>
  <si>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</si>
  <si>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</si>
  <si>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</si>
  <si>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</si>
  <si>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</si>
  <si>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</si>
  <si>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</si>
  <si>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</si>
  <si>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</si>
  <si>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</si>
  <si>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</si>
  <si>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</si>
  <si>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</si>
  <si>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</si>
  <si>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</si>
  <si>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</si>
  <si>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</si>
  <si>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</si>
  <si>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</si>
  <si>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</si>
  <si>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</si>
  <si>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</si>
  <si>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</si>
  <si>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</si>
  <si>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</si>
  <si>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</si>
  <si>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</si>
  <si>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</si>
  <si>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</si>
  <si>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</si>
  <si>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</si>
  <si>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</si>
  <si>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</si>
  <si>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</si>
  <si>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</si>
  <si>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</si>
  <si>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</si>
  <si>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</si>
  <si>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</si>
  <si>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</si>
  <si>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</si>
  <si>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</si>
  <si>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</si>
  <si>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</si>
  <si>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</si>
  <si>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</si>
  <si>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</si>
  <si>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</si>
  <si>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</si>
  <si>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</si>
  <si>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</si>
  <si>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</si>
  <si>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</si>
  <si>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</si>
  <si>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</si>
  <si>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</si>
  <si>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</si>
  <si>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</si>
  <si>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</si>
  <si>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</si>
  <si>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</si>
  <si>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</si>
  <si>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</si>
  <si>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</si>
  <si>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</si>
  <si>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</si>
  <si>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</si>
  <si>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</si>
  <si>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</si>
  <si>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</si>
  <si>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</si>
  <si>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</si>
  <si>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</si>
  <si>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</si>
  <si>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</si>
  <si>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</si>
  <si>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</si>
  <si>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</si>
  <si>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</si>
  <si>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</si>
  <si>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</si>
  <si>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</si>
  <si>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</si>
  <si>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</si>
  <si>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</si>
  <si>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</si>
  <si>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</si>
  <si>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</si>
  <si>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</si>
  <si>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</si>
  <si>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</si>
  <si>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</si>
  <si>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</si>
  <si>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</si>
  <si>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</si>
  <si>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</si>
  <si>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</si>
  <si>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</si>
  <si>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</si>
  <si>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</si>
  <si>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</si>
  <si>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</si>
  <si>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</si>
  <si>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</si>
  <si>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</si>
  <si>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</si>
  <si>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</si>
  <si>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</si>
  <si>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</si>
  <si>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</si>
  <si>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</si>
  <si>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</si>
  <si>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</si>
  <si>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</si>
  <si>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</si>
  <si>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</si>
  <si>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</si>
  <si>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</si>
  <si>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</si>
  <si>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</si>
  <si>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</si>
  <si>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</si>
  <si>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</si>
  <si>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</si>
  <si>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</si>
  <si>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</si>
  <si>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</si>
  <si>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</si>
  <si>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</si>
  <si>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</si>
  <si>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</si>
  <si>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</si>
  <si>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</si>
  <si>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</si>
  <si>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</si>
  <si>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</si>
  <si>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</si>
  <si>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</si>
  <si>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</si>
  <si>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</si>
  <si>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</si>
  <si>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</si>
  <si>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</si>
  <si>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</si>
  <si>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</si>
  <si>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</si>
  <si>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</si>
  <si>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</si>
  <si>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</si>
  <si>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</si>
  <si>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</si>
  <si>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</si>
  <si>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</si>
  <si>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</si>
  <si>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</si>
  <si>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</si>
  <si>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</si>
  <si>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</si>
  <si>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</si>
  <si>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</si>
  <si>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</si>
  <si>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</si>
  <si>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</si>
  <si>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</si>
  <si>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</si>
  <si>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</si>
  <si>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</si>
  <si>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</si>
  <si>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</si>
  <si>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</si>
  <si>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</si>
  <si>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</si>
  <si>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</si>
  <si>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</si>
  <si>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</si>
  <si>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</si>
  <si>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</si>
  <si>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</si>
  <si>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</si>
  <si>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</si>
  <si>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</si>
  <si>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</si>
  <si>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</si>
  <si>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</si>
  <si>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</si>
  <si>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</si>
  <si>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</si>
  <si>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</si>
  <si>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</si>
  <si>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</si>
  <si>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</si>
  <si>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</si>
  <si>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</si>
  <si>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</si>
  <si>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</si>
  <si>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</si>
  <si>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</si>
  <si>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</si>
  <si>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</si>
  <si>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</si>
  <si>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</si>
  <si>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</si>
  <si>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</si>
  <si>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</si>
  <si>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</si>
  <si>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</si>
  <si>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</si>
  <si>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</si>
  <si>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</si>
  <si>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</si>
  <si>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</si>
  <si>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</si>
  <si>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</si>
  <si>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</si>
  <si>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</si>
  <si>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</si>
  <si>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</si>
  <si>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</si>
  <si>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</si>
  <si>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</si>
  <si>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</si>
  <si>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</si>
  <si>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</si>
  <si>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</si>
  <si>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</si>
  <si>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</si>
  <si>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</si>
  <si>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</si>
  <si>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</si>
  <si>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</si>
  <si>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</si>
  <si>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</si>
  <si>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</si>
  <si>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</si>
  <si>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</si>
  <si>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</si>
  <si>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</si>
  <si>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</si>
  <si>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</si>
  <si>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</si>
  <si>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</si>
  <si>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</si>
  <si>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</si>
  <si>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</si>
  <si>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</si>
  <si>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</si>
  <si>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</si>
  <si>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</si>
  <si>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</si>
  <si>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</si>
  <si>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</si>
  <si>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</si>
  <si>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</si>
  <si>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</si>
  <si>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</si>
  <si>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</si>
  <si>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</si>
  <si>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</si>
  <si>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</si>
  <si>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</si>
  <si>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</si>
  <si>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</si>
  <si>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</si>
  <si>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</si>
  <si>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</si>
  <si>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</si>
  <si>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</si>
  <si>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</si>
  <si>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</si>
  <si>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</si>
  <si>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</si>
  <si>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</si>
  <si>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</si>
  <si>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</si>
  <si>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</si>
  <si>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</si>
  <si>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</si>
  <si>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</si>
  <si>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</si>
  <si>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</si>
  <si>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</si>
  <si>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</si>
  <si>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</si>
  <si>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</si>
  <si>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</si>
  <si>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</si>
  <si>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</si>
  <si>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</si>
  <si>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</si>
  <si>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</si>
  <si>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</si>
  <si>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</si>
  <si>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</si>
  <si>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</si>
  <si>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</si>
  <si>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</si>
  <si>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</si>
  <si>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</si>
  <si>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</si>
  <si>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</si>
  <si>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</si>
  <si>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</si>
  <si>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</si>
  <si>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</si>
  <si>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</si>
  <si>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</si>
  <si>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</si>
  <si>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</si>
  <si>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</si>
  <si>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</si>
  <si>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</si>
  <si>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</si>
  <si>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</si>
  <si>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</si>
  <si>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</si>
  <si>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</si>
  <si>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</si>
  <si>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</si>
  <si>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</si>
  <si>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</si>
  <si>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</si>
  <si>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</si>
  <si>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</si>
  <si>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</si>
  <si>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</si>
  <si>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</si>
  <si>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</si>
  <si>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</si>
  <si>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</si>
  <si>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</si>
  <si>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</si>
  <si>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</si>
  <si>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</si>
  <si>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</si>
  <si>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</si>
  <si>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</si>
  <si>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</si>
  <si>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</si>
  <si>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</si>
  <si>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</si>
  <si>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</si>
  <si>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</si>
  <si>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</si>
  <si>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</si>
  <si>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</si>
  <si>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</si>
  <si>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</si>
  <si>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</si>
  <si>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</si>
  <si>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</si>
  <si>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</si>
  <si>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</si>
  <si>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</si>
  <si>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</si>
  <si>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</si>
  <si>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</si>
  <si>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</si>
  <si>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</si>
  <si>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</si>
  <si>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</si>
  <si>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</si>
  <si>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</si>
  <si>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</si>
  <si>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</si>
  <si>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</si>
  <si>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</si>
  <si>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</si>
  <si>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</si>
  <si>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</si>
  <si>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</si>
  <si>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</si>
  <si>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</si>
  <si>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</si>
  <si>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</si>
  <si>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</si>
  <si>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</si>
  <si>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</si>
  <si>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</si>
  <si>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</si>
  <si>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</si>
  <si>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</si>
  <si>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</si>
  <si>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</si>
  <si>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</si>
  <si>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</si>
  <si>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</si>
  <si>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</si>
  <si>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</si>
  <si>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</si>
  <si>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</si>
  <si>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</si>
  <si>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</si>
  <si>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</si>
  <si>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</si>
  <si>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</si>
  <si>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</si>
  <si>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</si>
  <si>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</si>
  <si>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</si>
  <si>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</si>
  <si>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</si>
  <si>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</si>
  <si>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</si>
  <si>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</si>
  <si>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</si>
  <si>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</si>
  <si>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</si>
  <si>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</si>
  <si>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</si>
  <si>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</si>
  <si>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</si>
  <si>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</si>
  <si>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</si>
  <si>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</si>
  <si>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</si>
  <si>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</si>
  <si>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</si>
  <si>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</si>
  <si>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</si>
  <si>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</si>
  <si>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</si>
  <si>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</si>
  <si>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</si>
  <si>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</si>
  <si>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</si>
  <si>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</si>
  <si>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</si>
  <si>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</si>
  <si>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</si>
  <si>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</si>
  <si>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</si>
  <si>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</si>
  <si>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</si>
  <si>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</si>
  <si>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</si>
  <si>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</si>
  <si>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</si>
  <si>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</si>
  <si>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</si>
  <si>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</si>
  <si>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</si>
  <si>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</si>
  <si>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</si>
  <si>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</si>
  <si>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</si>
  <si>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</si>
  <si>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</si>
  <si>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</si>
  <si>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</si>
  <si>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</si>
  <si>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</si>
  <si>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</si>
  <si>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</si>
  <si>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</si>
  <si>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</si>
  <si>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</si>
  <si>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</si>
  <si>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</si>
  <si>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</si>
  <si>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</si>
  <si>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</si>
  <si>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</si>
  <si>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</si>
  <si>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</si>
  <si>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</si>
  <si>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</si>
  <si>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</si>
  <si>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</si>
  <si>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</si>
  <si>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</si>
  <si>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</si>
  <si>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</si>
  <si>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</si>
  <si>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</si>
  <si>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</si>
  <si>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</si>
  <si>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</si>
  <si>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</si>
  <si>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</si>
  <si>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</si>
  <si>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</si>
  <si>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</si>
  <si>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</si>
  <si>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</si>
  <si>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</si>
  <si>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</si>
  <si>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</si>
  <si>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</si>
  <si>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</si>
  <si>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</si>
  <si>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</si>
  <si>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</si>
  <si>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</si>
  <si>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</si>
  <si>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</si>
  <si>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</si>
  <si>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</si>
  <si>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</si>
  <si>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</si>
  <si>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</si>
  <si>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</si>
  <si>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</si>
  <si>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</si>
  <si>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</si>
  <si>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</si>
  <si>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</si>
  <si>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</si>
  <si>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</si>
  <si>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</si>
  <si>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</si>
  <si>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</si>
  <si>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</si>
  <si>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</si>
  <si>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</si>
  <si>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</si>
  <si>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</si>
  <si>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</si>
  <si>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</si>
  <si>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</si>
  <si>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</si>
  <si>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</si>
  <si>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</si>
  <si>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</si>
  <si>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</si>
  <si>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</si>
  <si>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</si>
  <si>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</si>
  <si>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</si>
  <si>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</si>
  <si>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</si>
  <si>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</si>
  <si>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</si>
  <si>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</si>
  <si>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</si>
  <si>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</si>
  <si>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</si>
  <si>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</si>
  <si>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</si>
  <si>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</si>
  <si>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</si>
  <si>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</si>
  <si>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</si>
  <si>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</si>
  <si>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</si>
  <si>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</si>
  <si>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</si>
  <si>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</si>
  <si>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</si>
  <si>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</si>
  <si>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</si>
  <si>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</si>
  <si>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</si>
  <si>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</si>
  <si>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</si>
  <si>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</si>
  <si>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</si>
  <si>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</si>
  <si>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</si>
  <si>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</si>
  <si>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</si>
  <si>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</si>
  <si>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</si>
  <si>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</si>
  <si>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</si>
  <si>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</si>
  <si>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</si>
  <si>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</si>
  <si>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</si>
  <si>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</si>
  <si>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</si>
  <si>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</si>
  <si>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</si>
  <si>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</si>
  <si>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</si>
  <si>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</si>
  <si>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</si>
  <si>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</si>
  <si>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</si>
  <si>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</si>
  <si>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</si>
  <si>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</si>
  <si>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</si>
  <si>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</si>
  <si>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</si>
  <si>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</si>
  <si>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</si>
  <si>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</si>
  <si>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</si>
  <si>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</si>
  <si>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</si>
  <si>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</si>
  <si>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</si>
  <si>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</si>
  <si>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</si>
  <si>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</si>
  <si>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</si>
  <si>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</si>
  <si>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</si>
  <si>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</si>
  <si>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</si>
  <si>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</si>
  <si>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</si>
  <si>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</si>
  <si>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</si>
  <si>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</si>
  <si>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</si>
  <si>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</si>
  <si>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</si>
  <si>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</si>
  <si>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</si>
  <si>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</si>
  <si>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</si>
  <si>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</si>
  <si>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</si>
  <si>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</si>
  <si>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</si>
  <si>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</si>
  <si>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</si>
  <si>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</si>
  <si>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</si>
  <si>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</si>
  <si>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</si>
  <si>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</si>
  <si>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</si>
  <si>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</si>
  <si>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</si>
  <si>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</si>
  <si>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</si>
  <si>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</si>
  <si>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</si>
  <si>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</si>
  <si>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</si>
  <si>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</si>
  <si>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</si>
  <si>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</si>
  <si>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</si>
  <si>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</si>
  <si>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</si>
  <si>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</si>
  <si>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</si>
  <si>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</si>
  <si>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</si>
  <si>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</si>
  <si>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</si>
  <si>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</si>
  <si>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</si>
  <si>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</si>
  <si>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</si>
  <si>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</si>
  <si>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</si>
  <si>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</si>
  <si>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</si>
  <si>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</si>
  <si>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</si>
  <si>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</si>
  <si>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</si>
  <si>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</si>
  <si>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</si>
  <si>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</si>
  <si>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</si>
  <si>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</si>
  <si>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</si>
  <si>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</si>
  <si>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</si>
  <si>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</si>
  <si>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</si>
  <si>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</si>
  <si>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</si>
  <si>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</si>
  <si>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</si>
  <si>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</si>
  <si>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</si>
  <si>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</si>
  <si>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</si>
  <si>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</si>
  <si>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</si>
  <si>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</si>
  <si>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</si>
  <si>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</si>
  <si>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</si>
  <si>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</si>
  <si>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</si>
  <si>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</si>
  <si>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</si>
  <si>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</si>
  <si>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</si>
  <si>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</si>
  <si>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</si>
  <si>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</si>
  <si>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</si>
  <si>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</si>
  <si>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</si>
  <si>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</si>
  <si>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</si>
  <si>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</si>
  <si>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</si>
  <si>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</si>
  <si>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</si>
  <si>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</si>
  <si>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</si>
  <si>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</si>
  <si>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</si>
  <si>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</si>
  <si>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</si>
  <si>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</si>
  <si>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</si>
  <si>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</si>
  <si>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</si>
  <si>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</si>
  <si>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</si>
  <si>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</si>
  <si>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</si>
  <si>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</si>
  <si>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</si>
  <si>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</si>
  <si>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</si>
  <si>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</si>
  <si>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</si>
  <si>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</si>
  <si>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</si>
  <si>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</si>
  <si>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</si>
  <si>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</si>
  <si>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</si>
  <si>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</si>
  <si>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</si>
  <si>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</si>
  <si>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</si>
  <si>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</si>
  <si>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</si>
  <si>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</si>
  <si>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</si>
  <si>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</si>
  <si>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</si>
  <si>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</si>
  <si>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</si>
  <si>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</si>
  <si>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</si>
  <si>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</si>
  <si>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</si>
  <si>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</si>
  <si>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</si>
  <si>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</si>
  <si>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</si>
  <si>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</si>
  <si>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</si>
  <si>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</si>
  <si>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</si>
  <si>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</si>
  <si>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</si>
  <si>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</si>
  <si>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</si>
  <si>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</si>
  <si>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</si>
  <si>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</si>
  <si>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</si>
  <si>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</si>
  <si>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</si>
  <si>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</si>
  <si>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</si>
  <si>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</si>
  <si>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</si>
  <si>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</si>
  <si>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</si>
  <si>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</si>
  <si>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</si>
  <si>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</si>
  <si>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</si>
  <si>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</si>
  <si>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</si>
  <si>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</si>
  <si>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</si>
  <si>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</si>
  <si>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</si>
  <si>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</si>
  <si>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</si>
  <si>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</si>
  <si>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</si>
  <si>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</si>
  <si>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</si>
  <si>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</si>
  <si>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</si>
  <si>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</si>
  <si>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</si>
  <si>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</si>
  <si>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</si>
  <si>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</si>
  <si>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</si>
  <si>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</si>
  <si>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</si>
  <si>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</si>
  <si>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</si>
  <si>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</si>
  <si>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</si>
  <si>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</si>
  <si>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</si>
  <si>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</si>
  <si>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</si>
  <si>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</si>
  <si>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</si>
  <si>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</si>
  <si>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</si>
  <si>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</si>
  <si>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</si>
  <si>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</si>
  <si>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</si>
  <si>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</si>
  <si>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</si>
  <si>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</si>
  <si>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</si>
  <si>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</si>
  <si>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</si>
  <si>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</si>
  <si>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</si>
  <si>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</si>
  <si>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</si>
  <si>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</si>
  <si>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</si>
  <si>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</si>
  <si>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</si>
  <si>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</si>
  <si>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</si>
  <si>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</si>
  <si>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</si>
  <si>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</si>
  <si>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</si>
  <si>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</si>
  <si>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</si>
  <si>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</si>
  <si>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</si>
  <si>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</si>
  <si>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</si>
  <si>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</si>
  <si>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</si>
  <si>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</si>
  <si>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</si>
  <si>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</si>
  <si>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</si>
  <si>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</si>
  <si>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</si>
  <si>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</si>
  <si>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</si>
  <si>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</si>
  <si>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</si>
  <si>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</si>
  <si>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</si>
  <si>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</si>
  <si>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</si>
  <si>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</si>
  <si>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</si>
  <si>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</si>
  <si>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</si>
  <si>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</si>
  <si>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</si>
  <si>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</si>
  <si>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</si>
  <si>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</si>
  <si>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</si>
  <si>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</si>
  <si>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</si>
  <si>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</si>
  <si>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</si>
  <si>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</si>
  <si>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</si>
  <si>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</si>
  <si>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</si>
  <si>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</si>
  <si>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</si>
  <si>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</si>
  <si>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</si>
  <si>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</si>
  <si>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</si>
  <si>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</si>
  <si>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</si>
  <si>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</si>
  <si>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</si>
  <si>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</si>
  <si>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</si>
  <si>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</si>
  <si>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</si>
  <si>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</si>
  <si>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</si>
  <si>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</si>
  <si>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</si>
  <si>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</si>
  <si>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</si>
  <si>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</si>
  <si>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</si>
  <si>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</si>
  <si>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</si>
  <si>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</si>
  <si>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</si>
  <si>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</si>
  <si>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</si>
  <si>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</si>
  <si>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</si>
  <si>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</si>
  <si>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</si>
  <si>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</si>
  <si>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</si>
  <si>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</si>
  <si>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</si>
  <si>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</si>
  <si>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</si>
  <si>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</si>
  <si>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</si>
  <si>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</si>
  <si>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</si>
  <si>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</si>
  <si>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</si>
  <si>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</si>
  <si>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</si>
  <si>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</si>
  <si>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</si>
  <si>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</si>
  <si>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</si>
  <si>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</si>
  <si>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</si>
  <si>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</si>
  <si>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</si>
  <si>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</si>
  <si>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</si>
  <si>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</si>
  <si>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</si>
  <si>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</si>
  <si>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</si>
  <si>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</si>
  <si>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</si>
  <si>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</si>
  <si>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</si>
  <si>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</si>
  <si>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</si>
  <si>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</si>
  <si>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</si>
  <si>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</si>
  <si>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</si>
  <si>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</si>
  <si>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</si>
  <si>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</si>
  <si>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</si>
  <si>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</si>
  <si>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</si>
  <si>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</si>
  <si>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</si>
  <si>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</si>
  <si>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</si>
  <si>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</si>
  <si>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</si>
  <si>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</si>
  <si>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</si>
  <si>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</si>
  <si>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</si>
  <si>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</si>
  <si>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</si>
  <si>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</si>
  <si>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</si>
  <si>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</si>
  <si>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</si>
  <si>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</si>
  <si>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</si>
  <si>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</si>
  <si>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</si>
  <si>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</si>
  <si>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</si>
  <si>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</si>
  <si>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</si>
  <si>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</si>
  <si>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</si>
  <si>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</si>
  <si>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</si>
  <si>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</si>
  <si>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</si>
  <si>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</si>
  <si>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</si>
  <si>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</si>
  <si>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</si>
  <si>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</si>
  <si>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</si>
  <si>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</si>
  <si>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</si>
  <si>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</si>
  <si>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</si>
  <si>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</si>
  <si>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</si>
  <si>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</si>
  <si>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</si>
  <si>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</si>
  <si>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</si>
  <si>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</si>
  <si>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</si>
  <si>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</si>
  <si>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</si>
  <si>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</si>
  <si>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</si>
  <si>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</si>
  <si>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</si>
  <si>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</si>
  <si>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</si>
  <si>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</si>
  <si>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</si>
  <si>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</si>
  <si>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</si>
  <si>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</si>
  <si>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</si>
  <si>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</si>
  <si>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</si>
  <si>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</si>
  <si>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</si>
  <si>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</si>
  <si>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</si>
  <si>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</si>
  <si>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</si>
  <si>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</si>
  <si>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</si>
  <si>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</si>
  <si>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</si>
  <si>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</si>
  <si>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</si>
  <si>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</si>
  <si>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</si>
  <si>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</si>
  <si>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</si>
  <si>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</si>
  <si>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</si>
  <si>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</si>
  <si>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</si>
  <si>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</si>
  <si>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</si>
  <si>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</si>
  <si>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</si>
  <si>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</si>
  <si>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</si>
  <si>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</si>
  <si>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</si>
  <si>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</si>
  <si>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</si>
  <si>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</si>
  <si>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</si>
  <si>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</si>
  <si>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</si>
  <si>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</si>
  <si>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</si>
  <si>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</si>
  <si>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</si>
  <si>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</si>
  <si>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</si>
  <si>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</si>
  <si>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</si>
  <si>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</si>
  <si>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</si>
  <si>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</si>
  <si>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</si>
  <si>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</si>
  <si>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</si>
  <si>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</si>
  <si>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</si>
  <si>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</si>
  <si>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</si>
  <si>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</si>
  <si>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</si>
  <si>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</si>
  <si>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</si>
  <si>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</si>
  <si>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</si>
  <si>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</si>
  <si>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</si>
  <si>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</si>
  <si>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</si>
  <si>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</si>
  <si>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</si>
  <si>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</si>
  <si>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</si>
  <si>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</si>
  <si>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</si>
  <si>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</si>
  <si>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</si>
  <si>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</si>
  <si>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</si>
  <si>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</si>
  <si>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</si>
  <si>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</si>
  <si>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</si>
  <si>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</si>
  <si>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</si>
  <si>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</si>
  <si>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</si>
  <si>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</si>
  <si>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</si>
  <si>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</si>
  <si>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</si>
  <si>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</si>
  <si>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</si>
  <si>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</si>
  <si>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</si>
  <si>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</si>
  <si>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</si>
  <si>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</si>
  <si>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</si>
  <si>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</si>
  <si>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</si>
  <si>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</si>
  <si>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</si>
  <si>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</si>
  <si>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</si>
  <si>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</si>
  <si>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</si>
  <si>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</si>
  <si>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</si>
  <si>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</si>
  <si>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</si>
  <si>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</si>
  <si>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</si>
  <si>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</si>
  <si>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</si>
  <si>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</si>
  <si>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</si>
  <si>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</si>
  <si>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</si>
  <si>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</si>
  <si>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</si>
  <si>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</si>
  <si>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</si>
  <si>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</si>
  <si>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</si>
  <si>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</si>
  <si>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</si>
  <si>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</si>
  <si>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</si>
  <si>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</si>
  <si>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</si>
  <si>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</si>
  <si>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</si>
  <si>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</si>
  <si>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</si>
  <si>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</si>
  <si>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</si>
  <si>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</si>
  <si>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</si>
  <si>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</si>
  <si>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</si>
  <si>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</si>
  <si>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</si>
  <si>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</si>
  <si>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</si>
  <si>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</si>
  <si>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</si>
  <si>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</si>
  <si>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</si>
  <si>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</si>
  <si>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</si>
  <si>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</si>
  <si>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</si>
  <si>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</si>
  <si>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</si>
  <si>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</si>
  <si>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</si>
  <si>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</si>
  <si>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</si>
  <si>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</si>
  <si>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</si>
  <si>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</si>
  <si>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</si>
  <si>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</si>
  <si>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</si>
  <si>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</si>
  <si>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</si>
  <si>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</si>
  <si>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</si>
  <si>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</si>
  <si>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</si>
  <si>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</si>
  <si>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</si>
  <si>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</si>
  <si>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</si>
  <si>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</si>
  <si>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</si>
  <si>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</si>
  <si>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</si>
  <si>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</si>
  <si>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</si>
  <si>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</si>
  <si>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</si>
  <si>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</si>
  <si>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</si>
  <si>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</si>
  <si>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</si>
  <si>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</si>
  <si>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</si>
  <si>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</si>
  <si>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</si>
  <si>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</si>
  <si>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</si>
  <si>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</si>
  <si>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</si>
  <si>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</si>
  <si>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</si>
  <si>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</si>
  <si>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</si>
  <si>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</si>
  <si>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</si>
  <si>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</si>
  <si>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</si>
  <si>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</si>
  <si>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</si>
  <si>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</si>
  <si>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</si>
  <si>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</si>
  <si>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</si>
  <si>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</si>
  <si>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</si>
  <si>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</si>
  <si>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</si>
  <si>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</si>
  <si>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</si>
  <si>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</si>
  <si>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</si>
  <si>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</si>
  <si>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</si>
  <si>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</si>
  <si>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</si>
  <si>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</si>
  <si>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</si>
  <si>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</si>
  <si>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</si>
  <si>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</si>
  <si>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</si>
  <si>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</si>
  <si>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</si>
  <si>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</si>
  <si>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</si>
  <si>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</si>
  <si>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</si>
  <si>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</si>
  <si>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</si>
  <si>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</si>
  <si>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</si>
  <si>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</si>
  <si>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</si>
  <si>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</si>
  <si>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</si>
  <si>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</si>
  <si>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</si>
  <si>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</si>
  <si>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</si>
  <si>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</si>
  <si>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</si>
  <si>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</si>
  <si>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</si>
  <si>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</si>
  <si>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</si>
  <si>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</si>
  <si>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</si>
  <si>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</si>
  <si>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</si>
  <si>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</si>
  <si>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</si>
  <si>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</si>
  <si>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</si>
  <si>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</si>
  <si>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</si>
  <si>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</si>
  <si>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</si>
  <si>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</si>
  <si>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</si>
  <si>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</si>
  <si>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</si>
  <si>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</si>
  <si>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</si>
  <si>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</si>
  <si>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</si>
  <si>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</si>
  <si>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</si>
  <si>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</si>
  <si>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</si>
  <si>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</si>
  <si>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</si>
  <si>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</si>
  <si>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</si>
  <si>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</si>
  <si>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</si>
  <si>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</si>
  <si>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</si>
  <si>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</si>
  <si>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</si>
  <si>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</si>
  <si>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</si>
  <si>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</si>
  <si>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</si>
  <si>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</si>
  <si>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</si>
  <si>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</si>
  <si>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</si>
  <si>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</si>
  <si>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</si>
  <si>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</si>
  <si>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</si>
  <si>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</si>
  <si>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</si>
  <si>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</si>
  <si>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</si>
  <si>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</si>
  <si>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</si>
  <si>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</si>
  <si>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</si>
  <si>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</si>
  <si>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</si>
  <si>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</si>
  <si>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</si>
  <si>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</si>
  <si>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</si>
  <si>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</si>
  <si>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</si>
  <si>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</si>
  <si>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</si>
  <si>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</si>
  <si>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</si>
  <si>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</si>
  <si>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</si>
  <si>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</si>
  <si>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</si>
  <si>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</si>
  <si>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</si>
  <si>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</si>
  <si>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</si>
  <si>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</si>
  <si>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</si>
  <si>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</si>
  <si>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</si>
  <si>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</si>
  <si>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</si>
  <si>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</si>
  <si>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</si>
  <si>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</si>
  <si>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</si>
  <si>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</si>
  <si>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</si>
  <si>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</si>
  <si>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</si>
  <si>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</si>
  <si>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</si>
  <si>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</si>
  <si>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</si>
  <si>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</si>
  <si>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</si>
  <si>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</si>
  <si>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</si>
  <si>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</si>
  <si>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</si>
  <si>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</si>
  <si>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</si>
  <si>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</si>
  <si>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</si>
  <si>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</si>
  <si>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</si>
  <si>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</si>
  <si>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</si>
  <si>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</si>
  <si>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</si>
  <si>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</si>
  <si>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</si>
  <si>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</si>
  <si>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</si>
  <si>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</si>
  <si>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</si>
  <si>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</si>
  <si>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</si>
  <si>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</si>
  <si>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</si>
  <si>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</si>
  <si>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</si>
  <si>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</si>
  <si>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</si>
  <si>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</si>
  <si>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</si>
  <si>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</si>
  <si>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</si>
  <si>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</si>
  <si>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</si>
  <si>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</si>
  <si>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</si>
  <si>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</si>
  <si>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</si>
  <si>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</si>
  <si>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</si>
  <si>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</si>
  <si>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</si>
  <si>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</si>
  <si>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</si>
  <si>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</si>
  <si>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</si>
  <si>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</si>
  <si>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</si>
  <si>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</si>
  <si>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</si>
  <si>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</si>
  <si>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</si>
  <si>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</si>
  <si>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</si>
  <si>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</si>
  <si>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</si>
  <si>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</si>
  <si>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</si>
  <si>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</si>
  <si>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</si>
  <si>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</si>
  <si>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</si>
  <si>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</si>
  <si>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</si>
  <si>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</si>
  <si>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</si>
  <si>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</si>
  <si>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</si>
  <si>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</si>
  <si>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</si>
  <si>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</si>
  <si>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</si>
  <si>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</si>
  <si>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</si>
  <si>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</si>
  <si>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</si>
  <si>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</si>
  <si>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</si>
  <si>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</si>
  <si>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</si>
  <si>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</si>
  <si>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</si>
  <si>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</si>
  <si>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</si>
  <si>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</si>
  <si>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</si>
  <si>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</si>
  <si>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</si>
  <si>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</si>
  <si>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</si>
  <si>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</si>
  <si>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</si>
  <si>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</si>
  <si>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</si>
  <si>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</si>
  <si>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</si>
  <si>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</si>
  <si>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</si>
  <si>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</si>
  <si>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</si>
  <si>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</si>
  <si>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</si>
  <si>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</si>
  <si>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</si>
  <si>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</si>
  <si>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</si>
  <si>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</si>
  <si>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</si>
  <si>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</si>
  <si>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</si>
  <si>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</si>
  <si>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</si>
  <si>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</si>
  <si>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</si>
  <si>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</si>
  <si>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</si>
  <si>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</si>
  <si>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</si>
  <si>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</si>
  <si>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</si>
  <si>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</si>
  <si>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</si>
  <si>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</si>
  <si>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</si>
  <si>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</si>
  <si>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</si>
  <si>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</si>
  <si>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</si>
  <si>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</si>
  <si>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</si>
  <si>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</si>
  <si>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</si>
  <si>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</si>
  <si>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</si>
  <si>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</si>
  <si>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</si>
  <si>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</si>
  <si>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</si>
  <si>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</si>
  <si>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</si>
  <si>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</si>
  <si>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</si>
  <si>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</si>
  <si>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</si>
  <si>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</si>
  <si>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</si>
  <si>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</si>
  <si>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</si>
  <si>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</si>
  <si>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</si>
  <si>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</si>
  <si>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</si>
  <si>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</si>
  <si>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</si>
  <si>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</si>
  <si>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</si>
  <si>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</si>
  <si>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</si>
  <si>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</si>
  <si>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</si>
  <si>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</si>
  <si>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</si>
  <si>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</si>
  <si>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</si>
  <si>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</si>
  <si>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</si>
  <si>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</si>
  <si>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</si>
  <si>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</si>
  <si>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</si>
  <si>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</si>
  <si>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</si>
  <si>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</si>
  <si>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</si>
  <si>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</si>
  <si>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</si>
  <si>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</si>
  <si>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</si>
  <si>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</si>
  <si>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</si>
  <si>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</si>
  <si>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</si>
  <si>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</si>
  <si>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</si>
  <si>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</si>
  <si>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</si>
  <si>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</si>
  <si>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</si>
  <si>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</si>
  <si>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</si>
  <si>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</si>
  <si>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</si>
  <si>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</si>
  <si>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</si>
  <si>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</si>
  <si>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</si>
  <si>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</si>
  <si>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</si>
  <si>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</si>
  <si>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</si>
  <si>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</si>
  <si>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</si>
  <si>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</si>
  <si>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</si>
  <si>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</si>
  <si>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</si>
  <si>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</si>
  <si>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</si>
  <si>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</si>
  <si>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</si>
  <si>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</si>
  <si>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</si>
  <si>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</si>
  <si>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</si>
  <si>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</si>
  <si>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</si>
  <si>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</si>
  <si>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</si>
  <si>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</si>
  <si>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</si>
  <si>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</si>
  <si>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</si>
  <si>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</si>
  <si>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</si>
  <si>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</si>
  <si>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</si>
  <si>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</si>
  <si>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</si>
  <si>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</si>
  <si>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</si>
  <si>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</si>
  <si>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</si>
  <si>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</si>
  <si>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</si>
  <si>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</si>
  <si>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</si>
  <si>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</si>
  <si>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</si>
  <si>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</si>
  <si>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</si>
  <si>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</si>
  <si>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</si>
  <si>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</si>
  <si>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</si>
  <si>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</si>
  <si>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</si>
  <si>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</si>
  <si>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</si>
  <si>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</si>
  <si>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</si>
  <si>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</si>
  <si>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</si>
  <si>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</si>
  <si>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</si>
  <si>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</si>
  <si>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</si>
  <si>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</si>
  <si>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</si>
  <si>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</si>
  <si>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</si>
  <si>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</si>
  <si>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</si>
  <si>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</si>
  <si>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</si>
  <si>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</si>
  <si>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</si>
  <si>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</si>
  <si>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</si>
  <si>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</si>
  <si>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</si>
  <si>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</si>
  <si>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</si>
  <si>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</si>
  <si>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</si>
  <si>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</si>
  <si>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</si>
  <si>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</si>
  <si>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</si>
  <si>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</si>
  <si>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</si>
  <si>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</si>
  <si>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</si>
  <si>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</si>
  <si>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</si>
  <si>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</si>
  <si>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</si>
  <si>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</si>
  <si>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</si>
  <si>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</si>
  <si>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</si>
  <si>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</si>
  <si>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</si>
  <si>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</si>
  <si>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</si>
  <si>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</si>
  <si>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</si>
  <si>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</si>
  <si>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</si>
  <si>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</si>
  <si>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</si>
  <si>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</si>
  <si>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</si>
  <si>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</si>
  <si>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</si>
  <si>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</si>
  <si>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</si>
  <si>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</si>
  <si>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</si>
  <si>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</si>
  <si>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</si>
  <si>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</si>
  <si>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</si>
  <si>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</si>
  <si>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</si>
  <si>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</si>
  <si>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</si>
  <si>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</si>
  <si>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</si>
  <si>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</si>
  <si>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</si>
  <si>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</si>
  <si>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</si>
  <si>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</si>
  <si>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</si>
  <si>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</si>
  <si>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</si>
  <si>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</si>
  <si>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</si>
  <si>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</si>
  <si>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</si>
  <si>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</si>
  <si>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</si>
  <si>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</si>
  <si>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</si>
  <si>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</si>
  <si>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</si>
  <si>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</si>
  <si>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</si>
  <si>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</si>
  <si>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</si>
  <si>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</si>
  <si>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</si>
  <si>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</si>
  <si>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</si>
  <si>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</si>
  <si>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</si>
  <si>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</si>
  <si>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</si>
  <si>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</si>
  <si>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</si>
  <si>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</si>
  <si>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</si>
  <si>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</si>
  <si>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</si>
  <si>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</si>
  <si>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</si>
  <si>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</si>
  <si>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</si>
  <si>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</si>
  <si>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</si>
  <si>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</si>
  <si>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</si>
  <si>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</si>
  <si>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</si>
  <si>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</si>
  <si>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</si>
  <si>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</si>
  <si>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</si>
  <si>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</si>
  <si>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</si>
  <si>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</si>
  <si>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</si>
  <si>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</si>
  <si>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</si>
  <si>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</si>
  <si>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</si>
  <si>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</si>
  <si>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</si>
  <si>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</si>
  <si>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</si>
  <si>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</si>
  <si>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</si>
  <si>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</si>
  <si>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</si>
  <si>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</si>
  <si>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</si>
  <si>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</si>
  <si>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</si>
  <si>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</si>
  <si>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</si>
  <si>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</si>
  <si>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</si>
  <si>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</si>
  <si>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</si>
  <si>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</si>
  <si>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</si>
  <si>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</si>
  <si>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</si>
  <si>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</si>
  <si>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</si>
  <si>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</si>
  <si>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</si>
  <si>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</si>
  <si>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</si>
  <si>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</si>
  <si>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</si>
  <si>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</si>
  <si>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</si>
  <si>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</si>
  <si>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</si>
  <si>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</si>
  <si>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</si>
  <si>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</si>
  <si>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</si>
  <si>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</si>
  <si>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</si>
  <si>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</si>
  <si>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</si>
  <si>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</si>
  <si>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</si>
  <si>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</si>
  <si>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</si>
  <si>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</si>
  <si>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</si>
  <si>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</si>
  <si>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</si>
  <si>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</si>
  <si>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</si>
  <si>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</si>
  <si>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</si>
  <si>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</si>
  <si>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</si>
  <si>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</si>
  <si>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</si>
  <si>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</si>
  <si>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</si>
  <si>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</si>
  <si>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</si>
  <si>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</si>
  <si>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</si>
  <si>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</si>
  <si>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</si>
  <si>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</si>
  <si>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</si>
  <si>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</si>
  <si>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</si>
  <si>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</si>
  <si>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</si>
  <si>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</si>
  <si>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</si>
  <si>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</si>
  <si>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</si>
  <si>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</si>
  <si>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</si>
  <si>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</si>
  <si>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</si>
  <si>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</si>
  <si>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</si>
  <si>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</si>
  <si>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</si>
  <si>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</si>
  <si>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</si>
  <si>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</si>
  <si>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</si>
  <si>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</si>
  <si>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</si>
  <si>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</si>
  <si>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</si>
  <si>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</si>
  <si>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</si>
  <si>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</si>
  <si>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</si>
  <si>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</si>
  <si>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</si>
  <si>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</si>
  <si>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</si>
  <si>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</si>
  <si>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</si>
  <si>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</si>
  <si>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</si>
  <si>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</si>
  <si>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</si>
  <si>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</si>
  <si>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</si>
  <si>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</si>
  <si>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</si>
  <si>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</si>
  <si>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</si>
  <si>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</si>
  <si>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</si>
  <si>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</si>
  <si>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</si>
  <si>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</si>
  <si>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</si>
  <si>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</si>
  <si>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</si>
  <si>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</si>
  <si>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</si>
  <si>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</si>
  <si>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</si>
  <si>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</si>
  <si>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</si>
  <si>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</si>
  <si>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</si>
  <si>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</si>
  <si>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</si>
  <si>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</si>
  <si>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</si>
  <si>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</si>
  <si>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</si>
  <si>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</si>
  <si>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</si>
  <si>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</si>
  <si>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</si>
  <si>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</si>
  <si>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</si>
  <si>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</si>
  <si>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</si>
  <si>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</si>
  <si>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</si>
  <si>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</si>
  <si>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</si>
  <si>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</si>
  <si>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</si>
  <si>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</si>
  <si>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</si>
  <si>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</si>
  <si>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</si>
  <si>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</si>
  <si>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</si>
  <si>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</si>
  <si>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</si>
  <si>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</si>
  <si>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</si>
  <si>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</si>
  <si>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</si>
  <si>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</si>
  <si>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</si>
  <si>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</si>
  <si>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</si>
  <si>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</si>
  <si>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</si>
  <si>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</si>
  <si>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</si>
  <si>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</si>
  <si>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</si>
  <si>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</si>
  <si>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</si>
  <si>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</si>
  <si>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</si>
  <si>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</si>
  <si>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</si>
  <si>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</si>
  <si>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</si>
  <si>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</si>
  <si>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</si>
  <si>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</si>
  <si>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</si>
  <si>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</si>
  <si>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</si>
  <si>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</si>
  <si>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</si>
  <si>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</si>
  <si>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</si>
  <si>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</si>
  <si>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</si>
  <si>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</si>
  <si>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</si>
  <si>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</si>
  <si>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</si>
  <si>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</si>
  <si>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</si>
  <si>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</si>
  <si>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</si>
  <si>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</si>
  <si>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</si>
  <si>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</si>
  <si>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</si>
  <si>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</si>
  <si>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</si>
  <si>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</si>
  <si>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</si>
  <si>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</si>
  <si>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</si>
  <si>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</si>
  <si>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</si>
  <si>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</si>
  <si>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</si>
  <si>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</si>
  <si>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</si>
  <si>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</si>
  <si>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</si>
  <si>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</si>
  <si>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</si>
  <si>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</si>
  <si>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</si>
  <si>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</si>
  <si>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</si>
  <si>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</si>
  <si>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</si>
  <si>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</si>
  <si>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</si>
  <si>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</si>
  <si>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</si>
  <si>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</si>
  <si>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</si>
  <si>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</si>
  <si>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</si>
  <si>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</si>
  <si>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</si>
  <si>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</si>
  <si>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</si>
  <si>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</si>
  <si>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</si>
  <si>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</si>
  <si>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</si>
  <si>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</si>
  <si>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</si>
  <si>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</si>
  <si>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</si>
  <si>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</si>
  <si>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</si>
  <si>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</si>
  <si>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</si>
  <si>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</si>
  <si>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</si>
  <si>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</si>
  <si>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</si>
  <si>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</si>
  <si>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</si>
  <si>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</si>
  <si>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</si>
  <si>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</si>
  <si>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</si>
  <si>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</si>
  <si>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</si>
  <si>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</si>
  <si>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</si>
  <si>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</si>
  <si>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</si>
  <si>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</si>
  <si>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</si>
  <si>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</si>
  <si>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</si>
  <si>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</si>
  <si>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</si>
  <si>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</si>
  <si>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</si>
  <si>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</si>
  <si>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</si>
  <si>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</si>
  <si>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</si>
  <si>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</si>
  <si>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</si>
  <si>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</si>
  <si>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</si>
  <si>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</si>
  <si>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</si>
  <si>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</si>
  <si>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</si>
  <si>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</si>
  <si>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</si>
  <si>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</si>
  <si>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</si>
  <si>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</si>
  <si>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</si>
  <si>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</si>
  <si>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</si>
  <si>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</si>
  <si>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</si>
  <si>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</si>
  <si>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</si>
  <si>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</si>
  <si>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</si>
  <si>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</si>
  <si>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</si>
  <si>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</si>
  <si>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</si>
  <si>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</si>
  <si>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</si>
  <si>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</si>
  <si>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</si>
  <si>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</si>
  <si>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</si>
  <si>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</si>
  <si>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</si>
  <si>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</si>
  <si>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</si>
  <si>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</si>
  <si>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</si>
  <si>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</si>
  <si>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</si>
  <si>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</si>
  <si>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</si>
  <si>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</si>
  <si>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</si>
  <si>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</si>
  <si>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</si>
  <si>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</si>
  <si>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</si>
  <si>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</si>
  <si>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</si>
  <si>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</si>
  <si>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</si>
  <si>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</si>
  <si>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</si>
  <si>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</si>
  <si>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</si>
  <si>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</si>
  <si>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</si>
  <si>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</si>
  <si>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</si>
  <si>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</si>
  <si>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</si>
  <si>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</si>
  <si>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</si>
  <si>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</si>
  <si>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</si>
  <si>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</si>
  <si>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</si>
  <si>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</si>
  <si>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</si>
  <si>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</si>
  <si>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</si>
  <si>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</si>
  <si>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</si>
  <si>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</si>
  <si>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</si>
  <si>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</si>
  <si>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</si>
  <si>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</si>
  <si>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</si>
  <si>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</si>
  <si>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</si>
  <si>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</si>
  <si>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</si>
  <si>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</si>
  <si>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</si>
  <si>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</si>
  <si>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</si>
  <si>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</si>
  <si>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</si>
  <si>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</si>
  <si>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</si>
  <si>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</si>
  <si>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</si>
  <si>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</si>
  <si>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</si>
  <si>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</si>
  <si>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</si>
  <si>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</si>
  <si>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</si>
  <si>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</si>
  <si>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</si>
  <si>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</si>
  <si>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</si>
  <si>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</si>
  <si>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</si>
  <si>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</si>
  <si>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</si>
  <si>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</si>
  <si>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</si>
  <si>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</si>
  <si>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</si>
  <si>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</si>
  <si>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</si>
  <si>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</si>
  <si>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</si>
  <si>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</si>
  <si>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</si>
  <si>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</si>
  <si>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</si>
  <si>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</si>
  <si>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</si>
  <si>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</si>
  <si>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</si>
  <si>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</si>
  <si>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</si>
  <si>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</si>
  <si>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</si>
  <si>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</si>
  <si>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</si>
  <si>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</si>
  <si>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</si>
  <si>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</si>
  <si>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</si>
  <si>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</si>
  <si>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</si>
  <si>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</si>
  <si>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</si>
  <si>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</si>
  <si>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</si>
  <si>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</si>
  <si>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</si>
  <si>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</si>
  <si>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</si>
  <si>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</si>
  <si>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</si>
  <si>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</si>
  <si>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</si>
  <si>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</si>
  <si>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</si>
  <si>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</si>
  <si>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</si>
  <si>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</si>
  <si>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</si>
  <si>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</si>
  <si>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</si>
  <si>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</si>
  <si>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</si>
  <si>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</si>
  <si>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</si>
  <si>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</si>
  <si>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</si>
  <si>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</si>
  <si>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</si>
  <si>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</si>
  <si>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</si>
  <si>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</si>
  <si>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</si>
  <si>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</si>
  <si>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</si>
  <si>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</si>
  <si>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</si>
  <si>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</si>
  <si>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</si>
  <si>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</si>
  <si>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</si>
  <si>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</si>
  <si>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</si>
  <si>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</si>
  <si>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</si>
  <si>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</si>
  <si>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</si>
  <si>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</si>
  <si>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</si>
  <si>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</si>
  <si>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</si>
  <si>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</si>
  <si>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</si>
  <si>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</si>
  <si>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</si>
  <si>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</si>
  <si>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</si>
  <si>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</si>
  <si>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</si>
  <si>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</si>
  <si>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</si>
  <si>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</si>
  <si>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</si>
  <si>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</si>
  <si>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</si>
  <si>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</si>
  <si>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</si>
  <si>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</si>
  <si>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</si>
  <si>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</si>
  <si>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</si>
  <si>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</si>
  <si>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</si>
  <si>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</si>
  <si>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</si>
  <si>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</si>
  <si>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</si>
  <si>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</si>
  <si>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</si>
  <si>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</si>
  <si>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</si>
  <si>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</si>
  <si>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</si>
  <si>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</si>
  <si>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</si>
  <si>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</si>
  <si>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</si>
  <si>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</si>
  <si>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</si>
  <si>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</si>
  <si>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</si>
  <si>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</si>
  <si>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</si>
  <si>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</si>
  <si>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</si>
  <si>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</si>
  <si>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</si>
  <si>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</si>
  <si>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</si>
  <si>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</si>
  <si>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</si>
  <si>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</si>
  <si>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</si>
  <si>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</si>
  <si>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</si>
  <si>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</si>
  <si>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</si>
  <si>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</si>
  <si>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</si>
  <si>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</si>
  <si>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</si>
  <si>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</si>
  <si>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</si>
  <si>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</si>
  <si>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</si>
  <si>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</si>
  <si>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</si>
  <si>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</si>
  <si>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</si>
  <si>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</si>
  <si>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</si>
  <si>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</si>
  <si>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</si>
  <si>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</si>
  <si>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</si>
  <si>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</si>
  <si>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</si>
  <si>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</si>
  <si>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</si>
  <si>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</si>
  <si>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</si>
  <si>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</si>
  <si>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</si>
  <si>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</si>
  <si>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</si>
  <si>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</si>
  <si>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</si>
  <si>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</si>
  <si>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</si>
  <si>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</si>
  <si>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</si>
  <si>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</si>
  <si>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</si>
  <si>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</si>
  <si>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</si>
  <si>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</si>
  <si>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</si>
  <si>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</si>
  <si>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</si>
  <si>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</si>
  <si>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</si>
  <si>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</si>
  <si>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</si>
  <si>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</si>
  <si>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</si>
  <si>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</si>
  <si>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</si>
  <si>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</si>
  <si>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</si>
  <si>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</si>
  <si>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</si>
  <si>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</si>
  <si>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</si>
  <si>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</si>
  <si>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</si>
  <si>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</si>
  <si>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</si>
  <si>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</si>
  <si>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</si>
  <si>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</si>
  <si>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</si>
  <si>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</si>
  <si>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</si>
  <si>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</si>
  <si>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</si>
  <si>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</si>
  <si>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</si>
  <si>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</si>
  <si>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</si>
  <si>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</si>
  <si>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</si>
  <si>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</si>
  <si>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</si>
  <si>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</si>
  <si>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</si>
  <si>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</si>
  <si>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</si>
  <si>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</si>
  <si>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</si>
  <si>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</si>
  <si>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</si>
  <si>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</si>
  <si>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</si>
  <si>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</si>
  <si>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</si>
  <si>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</si>
  <si>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</si>
  <si>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</si>
  <si>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</si>
  <si>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</si>
  <si>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</si>
  <si>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</si>
  <si>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</si>
  <si>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</si>
  <si>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</si>
  <si>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</si>
  <si>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</si>
  <si>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</si>
  <si>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</si>
  <si>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</si>
  <si>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</si>
  <si>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</si>
  <si>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</si>
  <si>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</si>
  <si>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</si>
  <si>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</si>
  <si>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</si>
  <si>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</si>
  <si>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</si>
  <si>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</si>
  <si>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</si>
  <si>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</si>
  <si>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</si>
  <si>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</si>
  <si>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</si>
  <si>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</si>
  <si>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</si>
  <si>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</si>
  <si>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</si>
  <si>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</si>
  <si>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</si>
  <si>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</si>
  <si>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</si>
  <si>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</si>
  <si>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</si>
  <si>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</si>
  <si>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</si>
  <si>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</si>
  <si>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</si>
  <si>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</si>
  <si>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</si>
  <si>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</si>
  <si>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</si>
  <si>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</si>
  <si>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</si>
  <si>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</si>
  <si>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</si>
  <si>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</si>
  <si>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</si>
  <si>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</si>
  <si>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</si>
  <si>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</si>
  <si>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</si>
  <si>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</si>
  <si>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</si>
  <si>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</si>
  <si>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</si>
  <si>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</si>
  <si>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</si>
  <si>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</si>
  <si>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</si>
  <si>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</si>
  <si>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</si>
  <si>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</si>
  <si>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</si>
  <si>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</si>
  <si>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</si>
  <si>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</si>
  <si>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</si>
  <si>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</si>
  <si>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</si>
  <si>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</si>
  <si>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</si>
  <si>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</si>
  <si>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</si>
  <si>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</si>
  <si>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</si>
  <si>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</si>
  <si>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</si>
  <si>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</si>
  <si>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</si>
  <si>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</si>
  <si>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</si>
  <si>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</si>
  <si>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</si>
  <si>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</si>
  <si>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</si>
  <si>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</si>
  <si>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</si>
  <si>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</si>
  <si>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</si>
  <si>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</si>
  <si>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</si>
  <si>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</si>
  <si>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</si>
  <si>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</si>
  <si>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</si>
  <si>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</si>
  <si>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</si>
  <si>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</si>
  <si>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</si>
  <si>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</si>
  <si>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</si>
  <si>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</si>
  <si>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</si>
  <si>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</si>
  <si>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</si>
  <si>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</si>
  <si>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</si>
  <si>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</si>
  <si>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</si>
  <si>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</si>
  <si>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</si>
  <si>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</si>
  <si>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</si>
  <si>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</si>
  <si>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</si>
  <si>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</si>
  <si>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</si>
  <si>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</si>
  <si>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</si>
  <si>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</si>
  <si>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</si>
  <si>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</si>
  <si>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</si>
  <si>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</si>
  <si>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</si>
  <si>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</si>
  <si>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</si>
  <si>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</si>
  <si>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</si>
  <si>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</si>
  <si>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</si>
  <si>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</si>
  <si>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</si>
  <si>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</si>
  <si>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</si>
  <si>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</si>
  <si>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</si>
  <si>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</si>
  <si>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</si>
  <si>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</si>
  <si>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</si>
  <si>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</si>
  <si>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</si>
  <si>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</si>
  <si>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</si>
  <si>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</si>
  <si>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</si>
  <si>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</si>
  <si>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</si>
  <si>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</si>
  <si>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</si>
  <si>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</si>
  <si>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</si>
  <si>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</si>
  <si>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</si>
  <si>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</si>
  <si>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</si>
  <si>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</si>
  <si>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</si>
  <si>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</si>
  <si>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</si>
  <si>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</si>
  <si>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</si>
  <si>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</si>
  <si>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</si>
  <si>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</si>
  <si>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</si>
  <si>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</si>
  <si>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</si>
  <si>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</si>
  <si>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</si>
  <si>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</si>
  <si>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</si>
  <si>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</si>
  <si>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</si>
  <si>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</si>
  <si>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</si>
  <si>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</si>
  <si>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</si>
  <si>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</si>
  <si>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</si>
  <si>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</si>
  <si>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</si>
  <si>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</si>
  <si>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</si>
  <si>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</si>
  <si>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</si>
  <si>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</si>
  <si>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</si>
  <si>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</si>
  <si>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</si>
  <si>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</si>
  <si>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</si>
  <si>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</si>
  <si>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</si>
  <si>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</si>
  <si>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</si>
  <si>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</si>
  <si>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</si>
  <si>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</si>
  <si>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</si>
  <si>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</si>
  <si>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</si>
  <si>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</si>
  <si>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</si>
  <si>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</si>
  <si>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</si>
  <si>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</si>
  <si>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</si>
  <si>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</si>
  <si>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</si>
  <si>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</si>
  <si>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</si>
  <si>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</si>
  <si>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</si>
  <si>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</si>
  <si>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</si>
  <si>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</si>
  <si>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</si>
  <si>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</si>
  <si>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</si>
  <si>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</si>
  <si>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</si>
  <si>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</si>
  <si>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</si>
  <si>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</si>
  <si>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</si>
  <si>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</si>
  <si>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</si>
  <si>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</si>
  <si>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</si>
  <si>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</si>
  <si>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</si>
  <si>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</si>
  <si>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</si>
  <si>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</si>
  <si>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</si>
  <si>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</si>
  <si>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</si>
  <si>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</si>
  <si>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</si>
  <si>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</si>
  <si>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</si>
  <si>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</si>
  <si>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</si>
  <si>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</si>
  <si>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</si>
  <si>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</si>
  <si>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</si>
  <si>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</si>
  <si>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</si>
  <si>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</si>
  <si>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</si>
  <si>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</si>
  <si>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</si>
  <si>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</si>
  <si>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</si>
  <si>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</si>
  <si>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</si>
  <si>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</si>
  <si>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</si>
  <si>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</si>
  <si>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</si>
  <si>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</si>
  <si>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</si>
  <si>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</si>
  <si>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</si>
  <si>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</si>
  <si>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</si>
  <si>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</si>
  <si>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</si>
  <si>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</si>
  <si>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</si>
  <si>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</si>
  <si>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</si>
  <si>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</si>
  <si>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</si>
  <si>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</si>
  <si>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</si>
  <si>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</si>
  <si>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</si>
  <si>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</si>
  <si>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</si>
  <si>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</si>
  <si>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</si>
  <si>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</si>
  <si>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</si>
  <si>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</si>
  <si>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</si>
  <si>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</si>
  <si>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</si>
  <si>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</si>
  <si>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</si>
  <si>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</si>
  <si>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</si>
  <si>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</si>
  <si>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</si>
  <si>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</si>
  <si>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</si>
  <si>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</si>
  <si>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</si>
  <si>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</si>
  <si>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</si>
  <si>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</si>
  <si>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</si>
  <si>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</si>
  <si>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</si>
  <si>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</si>
  <si>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</si>
  <si>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</si>
  <si>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</si>
  <si>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</si>
  <si>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</si>
  <si>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</si>
  <si>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</si>
  <si>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</si>
  <si>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</si>
  <si>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</si>
  <si>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</si>
  <si>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</si>
  <si>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</si>
  <si>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</si>
  <si>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</si>
  <si>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</si>
  <si>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</si>
  <si>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</si>
  <si>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</si>
  <si>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</si>
  <si>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</si>
  <si>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</si>
  <si>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</si>
  <si>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</si>
  <si>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</si>
  <si>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</si>
  <si>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</si>
  <si>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</si>
  <si>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</si>
  <si>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</si>
  <si>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</si>
  <si>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</si>
  <si>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</si>
  <si>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</si>
  <si>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</si>
  <si>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</si>
  <si>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</si>
  <si>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</si>
  <si>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</si>
  <si>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</si>
  <si>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</si>
  <si>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</si>
  <si>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</si>
  <si>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</si>
  <si>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</si>
  <si>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</si>
  <si>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</si>
  <si>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</si>
  <si>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</si>
  <si>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</si>
  <si>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</si>
  <si>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</si>
  <si>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</si>
  <si>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</si>
  <si>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</si>
  <si>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</si>
  <si>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</si>
  <si>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</si>
  <si>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</si>
  <si>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</si>
  <si>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</si>
  <si>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</si>
  <si>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</si>
  <si>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</si>
  <si>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</si>
  <si>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</si>
  <si>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</si>
  <si>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</si>
  <si>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</si>
  <si>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</si>
  <si>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</si>
  <si>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</si>
  <si>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</si>
  <si>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</si>
  <si>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</si>
  <si>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</si>
  <si>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</si>
  <si>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</si>
  <si>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</si>
  <si>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</si>
  <si>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</si>
  <si>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</si>
  <si>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</si>
  <si>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</si>
  <si>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</si>
  <si>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</si>
  <si>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</si>
  <si>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</si>
  <si>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</si>
  <si>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</si>
  <si>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</si>
  <si>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</si>
  <si>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</si>
  <si>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</si>
  <si>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</si>
  <si>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</si>
  <si>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</si>
  <si>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</si>
  <si>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</si>
  <si>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</si>
  <si>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</si>
  <si>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</si>
  <si>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</si>
  <si>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</si>
  <si>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</si>
  <si>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</si>
  <si>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</si>
  <si>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</si>
  <si>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</si>
  <si>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</si>
  <si>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</si>
  <si>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</si>
  <si>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</si>
  <si>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</si>
  <si>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</si>
  <si>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</si>
  <si>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</si>
  <si>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</si>
  <si>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</si>
  <si>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</si>
  <si>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</si>
  <si>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</si>
  <si>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</si>
  <si>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</si>
  <si>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</si>
  <si>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</si>
  <si>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</si>
  <si>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</si>
  <si>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</si>
  <si>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</si>
  <si>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</si>
  <si>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</si>
  <si>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</si>
  <si>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</si>
  <si>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</si>
  <si>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</si>
  <si>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</si>
  <si>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</si>
  <si>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</si>
  <si>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</si>
  <si>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</si>
  <si>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</si>
  <si>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</si>
  <si>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</si>
  <si>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</si>
  <si>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</si>
  <si>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</si>
  <si>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</si>
  <si>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</si>
  <si>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</si>
  <si>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</si>
  <si>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</si>
  <si>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</si>
  <si>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</si>
  <si>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</si>
  <si>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</si>
  <si>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</si>
  <si>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</si>
  <si>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</si>
  <si>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</si>
  <si>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</si>
  <si>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</si>
  <si>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</si>
  <si>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</si>
  <si>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</si>
  <si>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</si>
  <si>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</si>
  <si>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</si>
  <si>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</si>
  <si>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</si>
  <si>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</si>
  <si>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</si>
  <si>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</si>
  <si>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</si>
  <si>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</si>
  <si>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</si>
  <si>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</si>
  <si>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</si>
  <si>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</si>
  <si>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</si>
  <si>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</si>
  <si>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</si>
  <si>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</si>
  <si>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</si>
  <si>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</si>
  <si>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</si>
  <si>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</si>
  <si>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</si>
  <si>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</si>
  <si>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</si>
  <si>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</si>
  <si>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</si>
  <si>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</si>
  <si>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</si>
  <si>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</si>
  <si>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</si>
  <si>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</si>
  <si>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</si>
  <si>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</si>
  <si>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</si>
  <si>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</si>
  <si>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</si>
  <si>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</si>
  <si>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</si>
  <si>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</si>
  <si>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</si>
  <si>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</si>
  <si>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</si>
  <si>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</si>
  <si>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</si>
  <si>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</si>
  <si>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</si>
  <si>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</si>
  <si>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</si>
  <si>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</si>
  <si>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</si>
  <si>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</si>
  <si>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</si>
  <si>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</si>
  <si>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</si>
  <si>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</si>
  <si>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</si>
  <si>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</si>
  <si>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</si>
  <si>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</si>
  <si>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</si>
  <si>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</si>
  <si>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</si>
  <si>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</si>
  <si>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</si>
  <si>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</si>
  <si>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</si>
  <si>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</si>
  <si>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</si>
  <si>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</si>
  <si>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</si>
  <si>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</si>
  <si>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</si>
  <si>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</si>
  <si>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</si>
  <si>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</si>
  <si>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</si>
  <si>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</si>
  <si>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</si>
  <si>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</si>
  <si>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</si>
  <si>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</si>
  <si>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</si>
  <si>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</si>
  <si>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</si>
  <si>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</si>
  <si>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</si>
  <si>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</si>
  <si>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</si>
  <si>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</si>
  <si>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</si>
  <si>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</si>
  <si>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</si>
  <si>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</si>
  <si>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</si>
  <si>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</si>
  <si>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</si>
  <si>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</si>
  <si>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</si>
  <si>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</si>
  <si>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</si>
  <si>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</si>
  <si>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</si>
  <si>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</si>
  <si>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</si>
  <si>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</si>
  <si>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</si>
  <si>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</si>
  <si>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</si>
  <si>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</si>
  <si>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</si>
  <si>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</si>
  <si>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</si>
  <si>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</si>
  <si>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</si>
  <si>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</si>
  <si>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</si>
  <si>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</si>
  <si>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</si>
  <si>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</si>
  <si>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</si>
  <si>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</si>
  <si>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</si>
  <si>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</si>
  <si>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</si>
  <si>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</si>
  <si>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</si>
  <si>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</si>
  <si>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</si>
  <si>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</si>
  <si>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</si>
  <si>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</si>
  <si>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</si>
  <si>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</si>
  <si>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</si>
  <si>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</si>
  <si>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</si>
  <si>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</si>
  <si>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</si>
  <si>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</si>
  <si>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</si>
  <si>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</si>
  <si>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</si>
  <si>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</si>
  <si>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</si>
  <si>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</si>
  <si>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</si>
  <si>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</si>
  <si>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</si>
  <si>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</si>
  <si>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</si>
  <si>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</si>
  <si>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</si>
  <si>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</si>
  <si>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</si>
  <si>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</si>
  <si>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</si>
  <si>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</si>
  <si>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</si>
  <si>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</si>
  <si>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</si>
  <si>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</si>
  <si>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</si>
  <si>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</si>
  <si>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</si>
  <si>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</si>
  <si>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</si>
  <si>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</si>
  <si>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</si>
  <si>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</si>
  <si>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</si>
  <si>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</si>
  <si>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</si>
  <si>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</si>
  <si>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</si>
  <si>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</si>
  <si>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</si>
  <si>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</si>
  <si>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</si>
  <si>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</si>
  <si>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</si>
  <si>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</si>
  <si>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</si>
  <si>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</si>
  <si>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</si>
  <si>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</si>
  <si>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</si>
  <si>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</si>
  <si>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</si>
  <si>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</si>
  <si>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</si>
  <si>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</si>
  <si>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</si>
  <si>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</si>
  <si>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</si>
  <si>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</si>
  <si>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</si>
  <si>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</si>
  <si>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</si>
  <si>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</si>
  <si>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</si>
  <si>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</si>
  <si>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</si>
  <si>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</si>
  <si>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</si>
  <si>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</si>
  <si>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</si>
  <si>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</si>
  <si>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</si>
  <si>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</si>
  <si>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</si>
  <si>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</si>
  <si>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</si>
  <si>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</si>
  <si>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</si>
  <si>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</si>
  <si>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</si>
  <si>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</si>
  <si>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</si>
  <si>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</si>
  <si>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</si>
  <si>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</si>
  <si>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</si>
  <si>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</si>
  <si>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</si>
  <si>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</si>
  <si>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</si>
  <si>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</si>
  <si>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</si>
  <si>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</si>
  <si>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</si>
  <si>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</si>
  <si>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</si>
  <si>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</si>
  <si>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</si>
  <si>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</si>
  <si>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</si>
  <si>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</si>
  <si>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</si>
  <si>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</si>
  <si>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</si>
  <si>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</si>
  <si>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</si>
  <si>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</si>
  <si>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</si>
  <si>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</si>
  <si>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</si>
  <si>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</si>
  <si>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</si>
  <si>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</si>
  <si>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</si>
  <si>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</si>
  <si>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</si>
  <si>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</si>
  <si>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</si>
  <si>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</si>
  <si>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</si>
  <si>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</si>
  <si>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</si>
  <si>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</si>
  <si>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</si>
  <si>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</si>
  <si>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</si>
  <si>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</si>
  <si>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</si>
  <si>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</si>
  <si>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</si>
  <si>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</si>
  <si>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</si>
  <si>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</si>
  <si>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</si>
  <si>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</si>
  <si>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</si>
  <si>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</si>
  <si>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</si>
  <si>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</si>
  <si>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</si>
  <si>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</si>
  <si>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</si>
  <si>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</si>
  <si>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</si>
  <si>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</si>
  <si>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</si>
  <si>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</si>
  <si>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</si>
  <si>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</si>
  <si>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</si>
  <si>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</si>
  <si>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</si>
  <si>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</si>
  <si>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</si>
  <si>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</si>
  <si>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</si>
  <si>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</si>
  <si>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</si>
  <si>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</si>
  <si>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</si>
  <si>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</si>
  <si>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</si>
  <si>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</si>
  <si>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</si>
  <si>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</si>
  <si>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</si>
  <si>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</si>
  <si>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</si>
  <si>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</si>
  <si>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</si>
  <si>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</si>
  <si>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</si>
  <si>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</si>
  <si>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</si>
  <si>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</si>
  <si>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</si>
  <si>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</si>
  <si>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</si>
  <si>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</si>
  <si>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</si>
  <si>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</si>
  <si>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</si>
  <si>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</si>
  <si>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</si>
  <si>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</si>
  <si>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</si>
  <si>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</si>
  <si>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</si>
  <si>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</si>
  <si>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</si>
  <si>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</si>
  <si>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</si>
  <si>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</si>
  <si>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</si>
  <si>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</si>
  <si>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</si>
  <si>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</si>
  <si>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</si>
  <si>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</si>
  <si>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</si>
  <si>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</si>
  <si>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</si>
  <si>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</si>
  <si>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</si>
  <si>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</si>
  <si>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</si>
  <si>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</si>
  <si>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</si>
  <si>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</si>
  <si>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</si>
  <si>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</si>
  <si>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</si>
  <si>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</si>
  <si>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</si>
  <si>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</si>
  <si>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</si>
  <si>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</si>
  <si>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</si>
  <si>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</si>
  <si>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</si>
  <si>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</si>
  <si>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</si>
  <si>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</si>
  <si>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</si>
  <si>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</si>
  <si>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</si>
  <si>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</si>
  <si>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</si>
  <si>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</si>
  <si>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</si>
  <si>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</si>
  <si>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</si>
  <si>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</si>
  <si>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</si>
  <si>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</si>
  <si>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</si>
  <si>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</si>
  <si>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</si>
  <si>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</si>
  <si>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</si>
  <si>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</si>
  <si>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</si>
  <si>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</si>
  <si>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</si>
  <si>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</si>
  <si>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</si>
  <si>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</si>
  <si>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</si>
  <si>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</si>
  <si>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</si>
  <si>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</si>
  <si>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</si>
  <si>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</si>
  <si>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</si>
  <si>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</si>
  <si>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</si>
  <si>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</si>
  <si>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</si>
  <si>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</si>
  <si>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</si>
  <si>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</si>
  <si>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</si>
  <si>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</si>
  <si>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</si>
  <si>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</si>
  <si>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</si>
  <si>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</si>
  <si>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</si>
  <si>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</si>
  <si>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</si>
  <si>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</si>
  <si>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</si>
  <si>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</si>
  <si>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</si>
  <si>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</si>
  <si>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</si>
  <si>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</si>
  <si>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</si>
  <si>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</si>
  <si>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</si>
  <si>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</si>
  <si>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</si>
  <si>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</si>
  <si>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</si>
  <si>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</si>
  <si>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</si>
  <si>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</si>
  <si>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</si>
  <si>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</si>
  <si>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</si>
  <si>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</si>
  <si>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</si>
  <si>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</si>
  <si>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</si>
  <si>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</si>
  <si>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</si>
  <si>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</si>
  <si>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</si>
  <si>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</si>
  <si>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</si>
  <si>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</si>
  <si>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</si>
  <si>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</si>
  <si>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</si>
  <si>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</si>
  <si>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</si>
  <si>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</si>
  <si>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</si>
  <si>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</si>
  <si>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</si>
  <si>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</si>
  <si>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</si>
  <si>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</si>
  <si>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</si>
  <si>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</si>
  <si>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</si>
  <si>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</si>
  <si>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</si>
  <si>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</si>
  <si>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</si>
  <si>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</si>
  <si>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</si>
  <si>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</si>
  <si>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</si>
  <si>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</si>
  <si>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</si>
  <si>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</si>
  <si>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</si>
  <si>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</si>
  <si>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</si>
  <si>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</si>
  <si>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</si>
  <si>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</si>
  <si>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</si>
  <si>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</si>
  <si>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</si>
  <si>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</si>
  <si>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</si>
  <si>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</si>
  <si>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</si>
  <si>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</si>
  <si>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</si>
  <si>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</si>
  <si>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</si>
  <si>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</si>
  <si>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</si>
  <si>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</si>
  <si>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</si>
  <si>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</si>
  <si>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</si>
  <si>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</si>
  <si>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</si>
  <si>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</si>
  <si>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</si>
  <si>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</si>
  <si>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</si>
  <si>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</si>
  <si>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</si>
  <si>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</si>
  <si>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</si>
  <si>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</si>
  <si>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</si>
  <si>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</si>
  <si>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</si>
  <si>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</si>
  <si>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</si>
  <si>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</si>
  <si>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</si>
  <si>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</si>
  <si>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</si>
  <si>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</si>
  <si>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</si>
  <si>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</si>
  <si>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</si>
  <si>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</si>
  <si>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</si>
  <si>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</si>
  <si>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</si>
  <si>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</si>
  <si>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</si>
  <si>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</si>
  <si>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</si>
  <si>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</si>
  <si>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</si>
  <si>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</si>
  <si>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</si>
  <si>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</si>
  <si>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</si>
  <si>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</si>
  <si>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</si>
  <si>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</si>
  <si>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</si>
  <si>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</si>
  <si>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</si>
  <si>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</si>
  <si>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</si>
  <si>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</si>
  <si>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</si>
  <si>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</si>
  <si>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</si>
  <si>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</si>
  <si>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</si>
  <si>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</si>
  <si>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</si>
  <si>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</si>
  <si>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</si>
  <si>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</si>
  <si>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</si>
  <si>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</si>
  <si>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</si>
  <si>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</si>
  <si>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</si>
  <si>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</si>
  <si>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</si>
  <si>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</si>
  <si>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</si>
  <si>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</si>
  <si>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</si>
  <si>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</si>
  <si>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</si>
  <si>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</si>
  <si>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</si>
  <si>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</si>
  <si>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</si>
  <si>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</si>
  <si>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</si>
  <si>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</si>
  <si>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</si>
  <si>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</si>
  <si>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</si>
  <si>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</si>
  <si>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</si>
  <si>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</si>
  <si>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</si>
  <si>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</si>
  <si>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</si>
  <si>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</si>
  <si>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</si>
  <si>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</si>
  <si>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</si>
  <si>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</si>
  <si>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</si>
  <si>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</si>
  <si>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</si>
  <si>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</si>
  <si>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</si>
  <si>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</si>
  <si>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</si>
  <si>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</si>
  <si>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</si>
  <si>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</si>
  <si>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</si>
  <si>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</si>
  <si>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</si>
  <si>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</si>
  <si>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</si>
  <si>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</si>
  <si>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</si>
  <si>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</si>
  <si>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</si>
  <si>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</si>
  <si>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</si>
  <si>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</si>
  <si>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</si>
  <si>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</si>
  <si>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</si>
  <si>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</si>
  <si>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</si>
  <si>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</si>
  <si>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</si>
  <si>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</si>
  <si>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</si>
  <si>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</si>
  <si>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</si>
  <si>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</si>
  <si>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</si>
  <si>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</si>
  <si>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</si>
  <si>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</si>
  <si>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</si>
  <si>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</si>
  <si>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</si>
  <si>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</si>
  <si>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</si>
  <si>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</si>
  <si>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</si>
  <si>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</si>
  <si>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</si>
  <si>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</si>
  <si>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</si>
  <si>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</si>
  <si>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</si>
  <si>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</si>
  <si>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</si>
  <si>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</si>
  <si>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</si>
  <si>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</si>
  <si>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</si>
  <si>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</si>
  <si>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</si>
  <si>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</si>
  <si>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</si>
  <si>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</si>
  <si>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</si>
  <si>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</si>
  <si>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</si>
  <si>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</si>
  <si>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</si>
  <si>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</si>
  <si>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</si>
  <si>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</si>
  <si>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</si>
  <si>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</si>
  <si>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</si>
  <si>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</si>
  <si>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</si>
  <si>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</si>
  <si>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</si>
  <si>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</si>
  <si>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</si>
  <si>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</si>
  <si>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</si>
  <si>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</si>
  <si>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</si>
  <si>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</si>
  <si>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</si>
  <si>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</si>
  <si>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</si>
  <si>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</si>
  <si>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</si>
  <si>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</si>
  <si>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</si>
  <si>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</si>
  <si>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</si>
  <si>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</si>
  <si>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</si>
  <si>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</si>
  <si>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</si>
  <si>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</si>
  <si>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</si>
  <si>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</si>
  <si>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</si>
  <si>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</si>
  <si>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</si>
  <si>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</si>
  <si>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</si>
  <si>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</si>
  <si>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</si>
  <si>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</si>
  <si>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</si>
  <si>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</si>
  <si>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</si>
  <si>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</si>
  <si>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</si>
  <si>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</si>
  <si>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</si>
  <si>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</si>
  <si>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</si>
  <si>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</si>
  <si>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</si>
  <si>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</si>
  <si>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</si>
  <si>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</si>
  <si>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</si>
  <si>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</si>
  <si>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</si>
  <si>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</si>
  <si>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</si>
  <si>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</si>
  <si>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</si>
  <si>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</si>
  <si>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</si>
  <si>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</si>
  <si>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</si>
  <si>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</si>
  <si>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</si>
  <si>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</si>
  <si>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</si>
  <si>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</si>
  <si>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</si>
  <si>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</si>
  <si>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</si>
  <si>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</si>
  <si>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</si>
  <si>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</si>
  <si>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</si>
  <si>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</si>
  <si>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</si>
  <si>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</si>
  <si>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</si>
  <si>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</si>
  <si>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</si>
  <si>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</si>
  <si>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</si>
  <si>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</si>
  <si>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</si>
  <si>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</si>
  <si>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</si>
  <si>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</si>
  <si>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</si>
  <si>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</si>
  <si>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</si>
  <si>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</si>
  <si>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</si>
  <si>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</si>
  <si>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</si>
  <si>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</si>
  <si>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</si>
  <si>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</si>
  <si>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</si>
  <si>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</si>
  <si>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</si>
  <si>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</si>
  <si>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</si>
  <si>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</si>
  <si>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</si>
  <si>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</si>
  <si>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</si>
  <si>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</si>
  <si>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</si>
  <si>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</si>
  <si>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</si>
  <si>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</si>
  <si>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</si>
  <si>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</si>
  <si>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</si>
  <si>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</si>
  <si>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</si>
  <si>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</si>
  <si>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</si>
  <si>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</si>
  <si>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</si>
  <si>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</si>
  <si>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</si>
  <si>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</si>
  <si>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</si>
  <si>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</si>
  <si>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</si>
  <si>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</si>
  <si>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</si>
  <si>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</si>
  <si>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</si>
  <si>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</si>
  <si>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</si>
  <si>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</si>
  <si>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</si>
  <si>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</si>
  <si>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</si>
  <si>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</si>
  <si>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</si>
  <si>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</si>
  <si>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</si>
  <si>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</si>
  <si>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</si>
  <si>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</si>
  <si>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</si>
  <si>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</si>
  <si>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</si>
  <si>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</si>
  <si>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</si>
  <si>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</si>
  <si>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</si>
  <si>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</si>
  <si>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</si>
  <si>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</si>
  <si>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</si>
  <si>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</si>
  <si>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</si>
  <si>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</si>
  <si>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</si>
  <si>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</si>
  <si>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</si>
  <si>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</si>
  <si>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</si>
  <si>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</si>
  <si>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</si>
  <si>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</si>
  <si>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</si>
  <si>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</si>
  <si>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</si>
  <si>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</si>
  <si>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</si>
  <si>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</si>
  <si>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</si>
  <si>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</si>
  <si>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</si>
  <si>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</si>
  <si>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</si>
  <si>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</si>
  <si>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</si>
  <si>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</si>
  <si>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</si>
  <si>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</si>
  <si>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</si>
  <si>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</si>
  <si>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</si>
  <si>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</si>
  <si>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</si>
  <si>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</si>
  <si>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</si>
  <si>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</si>
  <si>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</si>
  <si>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</si>
  <si>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</si>
  <si>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</si>
  <si>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</si>
  <si>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</si>
  <si>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</si>
  <si>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</si>
  <si>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</si>
  <si>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</si>
  <si>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</si>
  <si>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</si>
  <si>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</si>
  <si>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</si>
  <si>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</si>
  <si>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</si>
  <si>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</si>
  <si>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</si>
  <si>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</si>
  <si>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</si>
  <si>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</si>
  <si>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</si>
  <si>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</si>
  <si>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</si>
  <si>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</si>
  <si>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</si>
  <si>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</si>
  <si>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</si>
  <si>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</si>
  <si>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</si>
  <si>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</si>
  <si>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</si>
  <si>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</si>
  <si>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</si>
  <si>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</si>
  <si>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</si>
  <si>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</si>
  <si>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</si>
  <si>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</si>
  <si>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</si>
  <si>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</si>
  <si>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</si>
  <si>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</si>
  <si>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</si>
  <si>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</si>
  <si>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</si>
  <si>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</si>
  <si>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</si>
  <si>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</si>
  <si>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</si>
  <si>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</si>
  <si>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</si>
  <si>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</si>
  <si>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</si>
  <si>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</si>
  <si>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</si>
  <si>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</si>
  <si>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</si>
  <si>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</si>
  <si>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</si>
  <si>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</si>
  <si>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</si>
  <si>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</si>
  <si>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</si>
  <si>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</si>
  <si>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</si>
  <si>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</si>
  <si>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</si>
  <si>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</si>
  <si>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</si>
  <si>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</si>
  <si>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</si>
  <si>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</si>
  <si>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</si>
  <si>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</si>
  <si>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</si>
  <si>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</si>
  <si>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</si>
  <si>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</si>
  <si>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</si>
  <si>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</si>
  <si>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</si>
  <si>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</si>
  <si>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</si>
  <si>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</si>
  <si>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</si>
  <si>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</si>
  <si>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</si>
  <si>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</si>
  <si>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</si>
  <si>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</si>
  <si>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</si>
  <si>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</si>
  <si>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</si>
  <si>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</si>
  <si>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</si>
  <si>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</si>
  <si>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</si>
  <si>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</si>
  <si>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</si>
  <si>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</si>
  <si>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</si>
  <si>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</si>
  <si>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</si>
  <si>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</si>
  <si>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</si>
  <si>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</si>
  <si>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</si>
  <si>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</si>
  <si>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</si>
  <si>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</si>
  <si>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</si>
  <si>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</si>
  <si>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</si>
  <si>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</si>
  <si>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</si>
  <si>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</si>
  <si>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</si>
  <si>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</si>
  <si>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</si>
  <si>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</si>
  <si>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</si>
  <si>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</si>
  <si>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</si>
  <si>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</si>
  <si>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</si>
  <si>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</si>
  <si>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</si>
  <si>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</si>
  <si>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</si>
  <si>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</si>
  <si>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</si>
  <si>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</si>
  <si>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</si>
  <si>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</si>
  <si>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</si>
  <si>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</si>
  <si>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</si>
  <si>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</si>
  <si>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</si>
  <si>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</si>
  <si>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</si>
  <si>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</si>
  <si>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</si>
  <si>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</si>
  <si>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</si>
  <si>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</si>
  <si>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</si>
  <si>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</si>
  <si>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</si>
  <si>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</si>
  <si>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</si>
  <si>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</si>
  <si>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</si>
  <si>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</si>
  <si>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</si>
  <si>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</si>
  <si>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</si>
  <si>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</si>
  <si>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</si>
  <si>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</si>
  <si>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</si>
  <si>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</si>
  <si>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</si>
  <si>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</si>
  <si>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</si>
  <si>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</si>
  <si>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</si>
  <si>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</si>
  <si>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</si>
  <si>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</si>
  <si>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</si>
  <si>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</si>
  <si>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</si>
  <si>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</si>
  <si>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</si>
  <si>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</si>
  <si>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</si>
  <si>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</si>
  <si>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</si>
  <si>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</si>
  <si>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</si>
  <si>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</si>
  <si>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</si>
  <si>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</si>
  <si>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</si>
  <si>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</si>
  <si>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</si>
  <si>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</si>
  <si>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</si>
  <si>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</si>
  <si>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</si>
  <si>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</si>
  <si>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</si>
  <si>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</si>
  <si>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</si>
  <si>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</si>
  <si>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</si>
  <si>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</si>
  <si>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</si>
  <si>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</si>
  <si>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</si>
  <si>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</si>
  <si>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</si>
  <si>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</si>
  <si>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</si>
  <si>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</si>
  <si>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</si>
  <si>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</si>
  <si>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</si>
  <si>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</si>
  <si>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</si>
  <si>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</si>
  <si>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</si>
  <si>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</si>
  <si>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</si>
  <si>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</si>
  <si>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</si>
  <si>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</si>
  <si>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</si>
  <si>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</si>
  <si>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</si>
  <si>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</si>
  <si>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</si>
  <si>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</si>
  <si>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</si>
  <si>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</si>
  <si>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</si>
  <si>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</si>
  <si>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</si>
  <si>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</si>
  <si>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</si>
  <si>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</si>
  <si>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</si>
  <si>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</si>
  <si>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</si>
  <si>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</si>
  <si>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</si>
  <si>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</si>
  <si>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</si>
  <si>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</si>
  <si>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</si>
  <si>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</si>
  <si>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</si>
  <si>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</si>
  <si>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</si>
  <si>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</si>
  <si>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</si>
  <si>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</si>
  <si>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</si>
  <si>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</si>
  <si>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</si>
  <si>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</si>
  <si>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</si>
  <si>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</si>
  <si>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</si>
  <si>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</si>
  <si>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</si>
  <si>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</si>
  <si>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</si>
  <si>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</si>
  <si>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</si>
  <si>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</si>
  <si>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</si>
  <si>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</si>
  <si>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</si>
  <si>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</si>
  <si>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</si>
  <si>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</si>
  <si>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</si>
  <si>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</si>
  <si>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</si>
  <si>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</si>
  <si>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</si>
  <si>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</si>
  <si>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</si>
  <si>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</si>
  <si>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</si>
  <si>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</si>
  <si>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</si>
  <si>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</si>
  <si>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</si>
  <si>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</si>
  <si>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</si>
  <si>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</si>
  <si>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</si>
  <si>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</si>
  <si>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</si>
  <si>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</si>
  <si>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</si>
  <si>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</si>
  <si>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</si>
  <si>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</si>
  <si>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</si>
  <si>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</si>
  <si>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</si>
  <si>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</si>
  <si>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</si>
  <si>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</si>
  <si>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</si>
  <si>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</si>
  <si>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</si>
  <si>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</si>
  <si>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</si>
  <si>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</si>
  <si>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</si>
  <si>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</si>
  <si>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</si>
  <si>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</si>
  <si>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</si>
  <si>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</si>
  <si>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</si>
  <si>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</si>
  <si>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</si>
  <si>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</si>
  <si>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</si>
  <si>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</si>
  <si>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</si>
  <si>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</si>
  <si>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</si>
  <si>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</si>
  <si>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</si>
  <si>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</si>
  <si>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</si>
  <si>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</si>
  <si>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</si>
  <si>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</si>
  <si>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</si>
  <si>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</si>
  <si>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</si>
  <si>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</si>
  <si>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</si>
  <si>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</si>
  <si>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</si>
  <si>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</si>
  <si>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</si>
  <si>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</si>
  <si>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</si>
  <si>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</si>
  <si>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</si>
  <si>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</si>
  <si>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</si>
  <si>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</si>
  <si>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</si>
  <si>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</si>
  <si>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</si>
  <si>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</si>
  <si>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</si>
  <si>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</si>
  <si>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</si>
  <si>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</si>
  <si>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</si>
  <si>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</si>
  <si>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</si>
  <si>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</si>
  <si>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</si>
  <si>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</si>
  <si>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</si>
  <si>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</si>
  <si>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</si>
  <si>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</si>
  <si>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</si>
  <si>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</si>
  <si>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</si>
  <si>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</si>
  <si>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</si>
  <si>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</si>
  <si>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</si>
  <si>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</si>
  <si>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</si>
  <si>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</si>
  <si>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</si>
  <si>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</si>
  <si>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</si>
  <si>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</si>
  <si>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</si>
  <si>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</si>
  <si>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</si>
  <si>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</si>
  <si>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</si>
  <si>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</si>
  <si>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</si>
  <si>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</si>
  <si>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</si>
  <si>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</si>
  <si>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</si>
  <si>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</si>
  <si>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</si>
  <si>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</si>
  <si>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</si>
  <si>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</si>
  <si>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</si>
  <si>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</si>
  <si>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</si>
  <si>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</si>
  <si>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</si>
  <si>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</si>
  <si>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</si>
  <si>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</si>
  <si>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</si>
  <si>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</si>
  <si>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</si>
  <si>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</si>
  <si>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</si>
  <si>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</si>
  <si>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</si>
  <si>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</si>
  <si>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</si>
  <si>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</si>
  <si>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</si>
  <si>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</si>
  <si>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</si>
  <si>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</si>
  <si>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</si>
  <si>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</si>
  <si>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</si>
  <si>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</si>
  <si>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</si>
  <si>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</si>
  <si>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</si>
  <si>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</si>
  <si>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</si>
  <si>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</si>
  <si>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</si>
  <si>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</si>
  <si>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</si>
  <si>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</si>
  <si>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</si>
  <si>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</si>
  <si>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</si>
  <si>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</si>
  <si>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</si>
  <si>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</si>
  <si>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</si>
  <si>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</si>
  <si>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</si>
  <si>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</si>
  <si>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</si>
  <si>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</si>
  <si>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</si>
  <si>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</si>
  <si>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</si>
  <si>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</si>
  <si>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</si>
  <si>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</si>
  <si>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</si>
  <si>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</si>
  <si>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</si>
  <si>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</si>
  <si>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</si>
  <si>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</si>
  <si>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</si>
  <si>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</si>
  <si>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</si>
  <si>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</si>
  <si>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</si>
  <si>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</si>
  <si>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</si>
  <si>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</si>
  <si>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</si>
  <si>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</si>
  <si>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</si>
  <si>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</si>
  <si>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</si>
  <si>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</si>
  <si>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</si>
  <si>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</si>
  <si>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</si>
  <si>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</si>
  <si>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</si>
  <si>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</si>
  <si>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</si>
  <si>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</si>
  <si>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</si>
  <si>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</si>
  <si>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</si>
  <si>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</si>
  <si>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</si>
  <si>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</si>
  <si>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</si>
  <si>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</si>
  <si>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</si>
  <si>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</si>
  <si>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</si>
  <si>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</si>
  <si>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</si>
  <si>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</si>
  <si>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</si>
  <si>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</si>
  <si>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</si>
  <si>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</si>
  <si>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</si>
  <si>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</si>
  <si>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</si>
  <si>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</si>
  <si>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</si>
  <si>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</si>
  <si>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</si>
  <si>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</si>
  <si>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</si>
  <si>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</si>
  <si>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</si>
  <si>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</si>
  <si>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</si>
  <si>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</si>
  <si>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</si>
  <si>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</si>
  <si>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</si>
  <si>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</si>
  <si>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</si>
  <si>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</si>
  <si>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</si>
  <si>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</si>
  <si>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</si>
  <si>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</si>
  <si>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</si>
  <si>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</si>
  <si>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</si>
  <si>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</si>
  <si>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</si>
  <si>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</si>
  <si>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</si>
  <si>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</si>
  <si>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</si>
  <si>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</si>
  <si>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</si>
  <si>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</si>
  <si>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</si>
  <si>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</si>
  <si>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</si>
  <si>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</si>
  <si>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</si>
  <si>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</si>
  <si>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</si>
  <si>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</si>
  <si>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</si>
  <si>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</si>
  <si>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</si>
  <si>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</si>
  <si>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</si>
  <si>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</si>
  <si>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</si>
  <si>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</si>
  <si>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</si>
  <si>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</si>
  <si>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</si>
  <si>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</si>
  <si>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</si>
  <si>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</si>
  <si>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</si>
  <si>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</si>
  <si>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</si>
  <si>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</si>
  <si>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</si>
  <si>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</si>
  <si>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</si>
  <si>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</si>
  <si>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</si>
  <si>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</si>
  <si>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</si>
  <si>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</si>
  <si>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</si>
  <si>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</si>
  <si>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</si>
  <si>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</si>
  <si>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</si>
  <si>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</si>
  <si>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</si>
  <si>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</si>
  <si>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</si>
  <si>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</si>
  <si>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</si>
  <si>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</si>
  <si>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</si>
  <si>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</si>
  <si>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</si>
  <si>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</si>
  <si>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</si>
  <si>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</si>
  <si>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</si>
  <si>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</si>
  <si>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</si>
  <si>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</si>
  <si>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</si>
  <si>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</si>
  <si>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</si>
  <si>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</si>
  <si>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</si>
  <si>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</si>
  <si>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</si>
  <si>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</si>
  <si>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</si>
  <si>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</si>
  <si>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</si>
  <si>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</si>
  <si>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</si>
  <si>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</si>
  <si>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</si>
  <si>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</si>
  <si>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</si>
  <si>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</si>
  <si>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</si>
  <si>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</si>
  <si>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</si>
  <si>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</si>
  <si>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</si>
  <si>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</si>
  <si>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</si>
  <si>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</si>
  <si>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</si>
  <si>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</si>
  <si>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</si>
  <si>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</si>
  <si>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</si>
  <si>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</si>
  <si>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</si>
  <si>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</si>
  <si>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</si>
  <si>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</si>
  <si>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</si>
  <si>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</si>
  <si>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</si>
  <si>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</si>
  <si>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</si>
  <si>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</si>
  <si>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</si>
  <si>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</si>
  <si>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</si>
  <si>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</si>
  <si>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</si>
  <si>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</si>
  <si>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</si>
  <si>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</si>
  <si>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</si>
  <si>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</si>
  <si>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</si>
  <si>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</si>
  <si>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</si>
  <si>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</si>
  <si>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</si>
  <si>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</si>
  <si>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</si>
  <si>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</si>
  <si>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</si>
  <si>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</si>
  <si>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</si>
  <si>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</si>
  <si>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</si>
  <si>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</si>
  <si>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</si>
  <si>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</si>
  <si>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</si>
  <si>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</si>
  <si>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</si>
  <si>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</si>
  <si>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</si>
  <si>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</si>
  <si>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</si>
  <si>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</si>
  <si>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</si>
  <si>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</si>
  <si>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</si>
  <si>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</si>
  <si>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</si>
  <si>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</si>
  <si>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</si>
  <si>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</si>
  <si>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</si>
  <si>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</si>
  <si>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</si>
  <si>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</si>
  <si>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</si>
  <si>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</si>
  <si>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</si>
  <si>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</si>
  <si>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</si>
  <si>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</si>
  <si>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</si>
  <si>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</si>
  <si>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</si>
  <si>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</si>
  <si>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</si>
  <si>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</si>
  <si>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</si>
  <si>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</si>
  <si>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</si>
  <si>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</si>
  <si>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</si>
  <si>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</si>
  <si>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</si>
  <si>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</si>
  <si>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</si>
  <si>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</si>
  <si>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</si>
  <si>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</si>
  <si>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</si>
  <si>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</si>
  <si>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</si>
  <si>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</si>
  <si>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</si>
  <si>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</si>
  <si>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</si>
  <si>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</si>
  <si>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</si>
  <si>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</si>
  <si>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</si>
  <si>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</si>
  <si>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</si>
  <si>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</si>
  <si>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</si>
  <si>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</si>
  <si>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</si>
  <si>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</si>
  <si>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</si>
  <si>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</si>
  <si>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</si>
  <si>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</si>
  <si>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</si>
  <si>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</si>
  <si>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</si>
  <si>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</si>
  <si>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</si>
  <si>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</si>
  <si>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</si>
  <si>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</si>
  <si>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</si>
  <si>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</si>
  <si>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</si>
  <si>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</si>
  <si>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</si>
  <si>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</si>
  <si>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</si>
  <si>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</si>
  <si>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</si>
  <si>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</si>
  <si>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</si>
  <si>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</si>
  <si>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</si>
  <si>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</si>
  <si>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</si>
  <si>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</si>
  <si>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</si>
  <si>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</si>
  <si>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</si>
  <si>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</si>
  <si>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</si>
  <si>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</si>
  <si>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</si>
  <si>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</si>
  <si>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</si>
  <si>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</si>
  <si>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</si>
  <si>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</si>
  <si>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</si>
  <si>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</si>
  <si>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</si>
  <si>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</si>
  <si>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</si>
  <si>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</si>
  <si>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</si>
  <si>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</si>
  <si>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</si>
  <si>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</si>
  <si>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</si>
  <si>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</si>
  <si>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</si>
  <si>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</si>
  <si>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</si>
  <si>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</si>
  <si>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</si>
  <si>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</si>
  <si>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</si>
  <si>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</si>
  <si>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</si>
  <si>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</si>
  <si>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</si>
  <si>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</si>
  <si>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</si>
  <si>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</si>
  <si>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</si>
  <si>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</si>
  <si>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</si>
  <si>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</si>
  <si>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</si>
  <si>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</si>
  <si>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</si>
  <si>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</si>
  <si>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</si>
  <si>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</si>
  <si>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</si>
  <si>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</si>
  <si>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</si>
  <si>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</si>
  <si>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</si>
  <si>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</si>
  <si>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</si>
  <si>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</si>
  <si>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</si>
  <si>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</si>
  <si>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</si>
  <si>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</si>
  <si>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</si>
  <si>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</si>
  <si>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</si>
  <si>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</si>
  <si>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</si>
  <si>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</si>
  <si>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</si>
  <si>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</si>
  <si>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</si>
  <si>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</si>
  <si>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</si>
  <si>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</si>
  <si>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</si>
  <si>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</si>
  <si>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</si>
  <si>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</si>
  <si>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</si>
  <si>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</si>
  <si>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</si>
  <si>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</si>
  <si>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</si>
  <si>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</si>
  <si>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</si>
  <si>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</si>
  <si>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</si>
  <si>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</si>
  <si>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</si>
  <si>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</si>
  <si>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</si>
  <si>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</si>
  <si>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</si>
  <si>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</si>
  <si>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</si>
  <si>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</si>
  <si>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</si>
  <si>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</si>
  <si>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</si>
  <si>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</si>
  <si>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</si>
  <si>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</si>
  <si>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</si>
  <si>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</si>
  <si>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</si>
  <si>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</si>
  <si>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</si>
  <si>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</si>
  <si>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</si>
  <si>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</si>
  <si>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</si>
  <si>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</si>
  <si>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</si>
  <si>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</si>
  <si>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</si>
  <si>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</si>
  <si>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</si>
  <si>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</si>
  <si>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</si>
  <si>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</si>
  <si>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</si>
  <si>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</si>
  <si>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</si>
  <si>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</si>
  <si>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</si>
  <si>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</si>
  <si>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</si>
  <si>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</si>
  <si>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</si>
  <si>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</si>
  <si>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</si>
  <si>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</si>
  <si>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</si>
  <si>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</si>
  <si>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</si>
  <si>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</si>
  <si>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</si>
  <si>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</si>
  <si>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</si>
  <si>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</si>
  <si>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</si>
  <si>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</si>
  <si>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</si>
  <si>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</si>
  <si>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</si>
  <si>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</si>
  <si>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</si>
  <si>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</si>
  <si>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</si>
  <si>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</si>
  <si>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</si>
  <si>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</si>
  <si>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</si>
  <si>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</si>
  <si>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</si>
  <si>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</si>
  <si>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</si>
  <si>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</si>
  <si>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</si>
  <si>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</si>
  <si>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</si>
  <si>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</si>
  <si>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</si>
  <si>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</si>
  <si>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</si>
  <si>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</si>
  <si>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</si>
  <si>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</si>
  <si>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</si>
  <si>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</si>
  <si>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</si>
  <si>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</si>
  <si>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</si>
  <si>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</si>
  <si>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</si>
  <si>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</si>
  <si>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</si>
  <si>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</si>
  <si>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</si>
  <si>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</si>
  <si>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</si>
  <si>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</si>
  <si>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</si>
  <si>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</si>
  <si>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</si>
  <si>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</si>
  <si>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</si>
  <si>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</si>
  <si>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</si>
  <si>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</si>
  <si>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</si>
  <si>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</si>
  <si>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</si>
  <si>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</si>
  <si>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</si>
  <si>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</si>
  <si>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</si>
  <si>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</si>
  <si>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</si>
  <si>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</si>
  <si>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</si>
  <si>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</si>
  <si>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</si>
  <si>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</si>
  <si>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</si>
  <si>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</si>
  <si>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</si>
  <si>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</si>
  <si>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</si>
  <si>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</si>
  <si>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</si>
  <si>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</si>
  <si>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</si>
  <si>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</si>
  <si>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</si>
  <si>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</si>
  <si>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</si>
  <si>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</si>
  <si>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</si>
  <si>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</si>
  <si>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</si>
  <si>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</si>
  <si>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</si>
  <si>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</si>
  <si>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</si>
  <si>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</si>
  <si>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</si>
  <si>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</si>
  <si>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</si>
  <si>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</si>
  <si>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</si>
  <si>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</si>
  <si>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</si>
  <si>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</si>
  <si>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</si>
  <si>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</si>
  <si>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</si>
  <si>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</si>
  <si>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</si>
  <si>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</si>
  <si>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</si>
  <si>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</si>
  <si>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</si>
  <si>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</si>
  <si>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</si>
  <si>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</si>
  <si>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</si>
  <si>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</si>
  <si>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</si>
  <si>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</si>
  <si>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</si>
  <si>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</si>
  <si>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</si>
  <si>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</si>
  <si>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</si>
  <si>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</si>
  <si>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</si>
  <si>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</si>
  <si>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</si>
  <si>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</si>
  <si>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</si>
  <si>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</si>
  <si>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</si>
  <si>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</si>
  <si>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</si>
  <si>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</si>
  <si>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</si>
  <si>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</si>
  <si>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</si>
  <si>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</si>
  <si>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</si>
  <si>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</si>
  <si>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</si>
  <si>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</si>
  <si>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</si>
  <si>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</si>
  <si>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</si>
  <si>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</si>
  <si>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</si>
  <si>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</si>
  <si>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</si>
  <si>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</si>
  <si>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</si>
  <si>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</si>
  <si>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</si>
  <si>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</si>
  <si>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</si>
  <si>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</si>
  <si>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</si>
  <si>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</si>
  <si>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</si>
  <si>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</si>
  <si>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</si>
  <si>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</si>
  <si>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</si>
  <si>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</si>
  <si>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</si>
  <si>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</si>
  <si>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</si>
  <si>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</si>
  <si>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</si>
  <si>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</si>
  <si>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</si>
  <si>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</si>
  <si>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</si>
  <si>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</si>
  <si>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</si>
  <si>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</si>
  <si>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</si>
  <si>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</si>
  <si>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</si>
  <si>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</si>
  <si>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</si>
  <si>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</si>
  <si>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</si>
  <si>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</si>
  <si>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</si>
  <si>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</si>
  <si>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</si>
  <si>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</si>
  <si>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</si>
  <si>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</si>
  <si>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</si>
  <si>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</si>
  <si>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</si>
  <si>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</si>
  <si>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</si>
  <si>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</si>
  <si>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</si>
  <si>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</si>
  <si>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</si>
  <si>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</si>
  <si>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</si>
  <si>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</si>
  <si>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</si>
  <si>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</si>
  <si>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</si>
  <si>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</si>
  <si>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</si>
  <si>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</si>
  <si>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</si>
  <si>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</si>
  <si>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</si>
  <si>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</si>
  <si>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</si>
  <si>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</si>
  <si>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</si>
  <si>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</si>
  <si>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</si>
  <si>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</si>
  <si>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</si>
  <si>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</si>
  <si>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</si>
  <si>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</si>
  <si>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</si>
  <si>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</si>
  <si>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</si>
  <si>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</si>
  <si>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</si>
  <si>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</si>
  <si>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</si>
  <si>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</si>
  <si>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</si>
  <si>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</si>
  <si>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</si>
  <si>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</si>
  <si>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</si>
  <si>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</si>
  <si>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</si>
  <si>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</si>
  <si>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</si>
  <si>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</si>
  <si>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</si>
  <si>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</si>
  <si>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</si>
  <si>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</si>
  <si>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</si>
  <si>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</si>
  <si>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</si>
  <si>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</si>
  <si>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</si>
  <si>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</si>
  <si>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</si>
  <si>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</si>
  <si>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</si>
  <si>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</si>
  <si>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</si>
  <si>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</si>
  <si>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</si>
  <si>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</si>
  <si>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</si>
  <si>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</si>
  <si>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</si>
  <si>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</si>
  <si>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</si>
  <si>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</si>
  <si>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</si>
  <si>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</si>
  <si>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</si>
  <si>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</si>
  <si>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</si>
  <si>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</si>
  <si>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</si>
  <si>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</si>
  <si>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</si>
  <si>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</si>
  <si>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</si>
  <si>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</si>
  <si>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</si>
  <si>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</si>
  <si>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</si>
  <si>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</si>
  <si>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</si>
  <si>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</si>
  <si>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</si>
  <si>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</si>
  <si>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</si>
  <si>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</si>
  <si>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</si>
  <si>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</si>
  <si>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</si>
  <si>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</si>
  <si>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</si>
  <si>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</si>
  <si>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</si>
  <si>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</si>
  <si>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</si>
  <si>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</si>
  <si>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</si>
  <si>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</si>
  <si>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</si>
  <si>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</si>
  <si>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</si>
  <si>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</si>
  <si>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</si>
  <si>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</si>
  <si>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</si>
  <si>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</si>
  <si>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</si>
  <si>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</si>
  <si>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</si>
  <si>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</si>
  <si>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</si>
  <si>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</si>
  <si>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</si>
  <si>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</si>
  <si>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</si>
  <si>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</si>
  <si>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</si>
  <si>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</si>
  <si>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</si>
  <si>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</si>
  <si>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</si>
  <si>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</si>
  <si>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</si>
  <si>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</si>
  <si>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</si>
  <si>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</si>
  <si>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</si>
  <si>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</si>
  <si>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</si>
  <si>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</si>
  <si>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</si>
  <si>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</si>
  <si>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</si>
  <si>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</si>
  <si>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</si>
  <si>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</si>
  <si>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</si>
  <si>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</si>
  <si>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</si>
  <si>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</si>
  <si>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</si>
  <si>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</si>
  <si>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</si>
  <si>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</si>
  <si>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</si>
  <si>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</si>
  <si>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</si>
  <si>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</si>
  <si>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</si>
  <si>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</si>
  <si>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</si>
  <si>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</si>
  <si>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</si>
  <si>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</si>
  <si>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</si>
  <si>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</si>
  <si>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</si>
  <si>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</si>
  <si>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</si>
  <si>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</si>
  <si>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</si>
  <si>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</si>
  <si>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</si>
  <si>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</si>
  <si>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</si>
  <si>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</si>
  <si>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</si>
  <si>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</si>
  <si>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</si>
  <si>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</si>
  <si>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</si>
  <si>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</si>
  <si>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</si>
  <si>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</si>
  <si>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</si>
  <si>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</si>
  <si>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</si>
  <si>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</si>
  <si>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</si>
  <si>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</si>
  <si>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</si>
  <si>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</si>
  <si>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</si>
  <si>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</si>
  <si>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</si>
  <si>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</si>
  <si>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</si>
  <si>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</si>
  <si>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</si>
  <si>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</si>
  <si>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</si>
  <si>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</si>
  <si>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</si>
  <si>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</si>
  <si>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</si>
  <si>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</si>
  <si>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</si>
  <si>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</si>
  <si>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</si>
  <si>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</si>
  <si>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</si>
  <si>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</si>
  <si>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</si>
  <si>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</si>
  <si>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</si>
  <si>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</si>
  <si>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</si>
  <si>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</si>
  <si>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</si>
  <si>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</si>
  <si>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</si>
  <si>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</si>
  <si>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</si>
  <si>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</si>
  <si>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</si>
  <si>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</si>
  <si>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</si>
  <si>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</si>
  <si>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</si>
  <si>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</si>
  <si>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</si>
  <si>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</si>
  <si>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</si>
  <si>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</si>
  <si>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</si>
  <si>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</si>
  <si>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</si>
  <si>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</si>
  <si>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</si>
  <si>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</si>
  <si>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</si>
  <si>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</si>
  <si>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</si>
  <si>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</si>
  <si>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</si>
  <si>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</si>
  <si>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</si>
  <si>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</si>
  <si>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</si>
  <si>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</si>
  <si>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</si>
  <si>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</si>
  <si>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</si>
  <si>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</si>
  <si>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</si>
  <si>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</si>
  <si>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</si>
  <si>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</si>
  <si>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</si>
  <si>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</si>
  <si>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</si>
  <si>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</si>
  <si>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</si>
  <si>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</si>
  <si>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</si>
  <si>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</si>
  <si>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</si>
  <si>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</si>
  <si>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</si>
  <si>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</si>
  <si>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</si>
  <si>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</si>
  <si>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</si>
  <si>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</si>
  <si>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</si>
  <si>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</si>
  <si>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</si>
  <si>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</si>
  <si>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</si>
  <si>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</si>
  <si>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</si>
  <si>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</si>
  <si>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</si>
  <si>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</si>
  <si>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</si>
  <si>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</si>
  <si>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</si>
  <si>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</si>
  <si>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</si>
  <si>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</si>
  <si>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</si>
  <si>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</si>
  <si>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</si>
  <si>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</si>
  <si>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</si>
  <si>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</si>
  <si>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</si>
  <si>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</si>
  <si>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</si>
  <si>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</si>
  <si>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</si>
  <si>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</si>
  <si>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</si>
  <si>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</si>
  <si>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</si>
  <si>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</si>
  <si>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</si>
  <si>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</si>
  <si>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</si>
  <si>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</si>
  <si>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</si>
  <si>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</si>
  <si>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</si>
  <si>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</si>
  <si>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</si>
  <si>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</si>
  <si>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</si>
  <si>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</si>
  <si>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</si>
  <si>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</si>
  <si>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</si>
  <si>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</si>
  <si>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</si>
  <si>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</si>
  <si>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</si>
  <si>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</si>
  <si>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</si>
  <si>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</si>
  <si>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</si>
  <si>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</si>
  <si>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</si>
  <si>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</si>
  <si>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</si>
  <si>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</si>
  <si>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</si>
  <si>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</si>
  <si>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</si>
  <si>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</si>
  <si>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</si>
  <si>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</si>
  <si>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</si>
  <si>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</si>
  <si>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</si>
  <si>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</si>
  <si>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</si>
  <si>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</si>
  <si>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</si>
  <si>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</si>
  <si>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</si>
  <si>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</si>
  <si>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</si>
  <si>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</si>
  <si>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</si>
  <si>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</si>
  <si>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</si>
  <si>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</si>
  <si>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</si>
  <si>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</si>
  <si>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</si>
  <si>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</si>
  <si>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</si>
  <si>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</si>
  <si>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</si>
  <si>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</si>
  <si>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</si>
  <si>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</si>
  <si>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</si>
  <si>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</si>
  <si>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</si>
  <si>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</si>
  <si>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</si>
  <si>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</si>
  <si>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</si>
  <si>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</si>
  <si>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</si>
  <si>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</si>
  <si>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</si>
  <si>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</si>
  <si>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</si>
  <si>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</si>
  <si>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</si>
  <si>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</si>
  <si>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</si>
  <si>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</si>
  <si>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</si>
  <si>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</si>
  <si>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</si>
  <si>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</si>
  <si>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</si>
  <si>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</si>
  <si>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</si>
  <si>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</si>
  <si>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</si>
  <si>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</si>
  <si>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</si>
  <si>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</si>
  <si>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</si>
  <si>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</si>
  <si>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</si>
  <si>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</si>
  <si>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</si>
  <si>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</si>
  <si>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</si>
  <si>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</si>
  <si>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</si>
  <si>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</si>
  <si>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</si>
  <si>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</si>
  <si>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</si>
  <si>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</si>
  <si>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</si>
  <si>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</si>
  <si>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</si>
  <si>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</si>
  <si>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</si>
  <si>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</si>
  <si>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</si>
  <si>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</si>
  <si>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</si>
  <si>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</si>
  <si>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</si>
  <si>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</si>
  <si>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</si>
  <si>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</si>
  <si>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</si>
  <si>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</si>
  <si>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</si>
  <si>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</si>
  <si>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</si>
  <si>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</si>
  <si>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</si>
  <si>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</si>
  <si>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</si>
  <si>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</si>
  <si>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</si>
  <si>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</si>
  <si>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</si>
  <si>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</si>
  <si>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</si>
  <si>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</si>
  <si>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</si>
  <si>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</si>
  <si>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</si>
  <si>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</si>
  <si>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</si>
  <si>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</si>
  <si>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</si>
  <si>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</si>
  <si>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</si>
  <si>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</si>
  <si>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</si>
  <si>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</si>
  <si>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</si>
  <si>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</si>
  <si>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</si>
  <si>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</si>
  <si>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</si>
  <si>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</si>
  <si>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</si>
  <si>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</si>
  <si>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</si>
  <si>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</si>
  <si>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</si>
  <si>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</si>
  <si>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</si>
  <si>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</si>
  <si>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</si>
  <si>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</si>
  <si>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</si>
  <si>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</si>
  <si>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</si>
  <si>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</si>
  <si>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</si>
  <si>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</si>
  <si>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</si>
  <si>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</si>
  <si>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</si>
  <si>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</si>
  <si>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</si>
  <si>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</si>
  <si>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</si>
  <si>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</si>
  <si>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</si>
  <si>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</si>
  <si>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</si>
  <si>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</si>
  <si>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</si>
  <si>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</si>
  <si>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</si>
  <si>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</si>
  <si>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</si>
  <si>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</si>
  <si>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</si>
  <si>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</si>
  <si>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</si>
  <si>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</si>
  <si>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</si>
  <si>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</si>
  <si>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</si>
  <si>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</si>
  <si>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</si>
  <si>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</si>
  <si>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</si>
  <si>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</si>
  <si>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</si>
  <si>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</si>
  <si>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</si>
  <si>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</si>
  <si>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</si>
  <si>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</si>
  <si>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</si>
  <si>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</si>
  <si>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</si>
  <si>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</si>
  <si>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</si>
  <si>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</si>
  <si>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</si>
  <si>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</si>
  <si>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</si>
  <si>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</si>
  <si>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</si>
  <si>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</si>
  <si>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</si>
  <si>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</si>
  <si>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</si>
  <si>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</si>
  <si>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</si>
  <si>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</si>
  <si>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</si>
  <si>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</si>
  <si>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</si>
  <si>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</si>
  <si>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</si>
  <si>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</si>
  <si>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</si>
  <si>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</si>
  <si>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</si>
  <si>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</si>
  <si>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</si>
  <si>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</si>
  <si>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</si>
  <si>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</si>
  <si>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</si>
  <si>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</si>
  <si>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</si>
  <si>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</si>
  <si>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</si>
  <si>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</si>
  <si>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</si>
  <si>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</si>
  <si>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</si>
  <si>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</si>
  <si>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</si>
  <si>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</si>
  <si>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</si>
  <si>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</si>
  <si>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</si>
  <si>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</si>
  <si>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</si>
  <si>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</si>
  <si>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</si>
  <si>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</si>
  <si>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</si>
  <si>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</si>
  <si>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</si>
  <si>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</si>
  <si>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</si>
  <si>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</si>
  <si>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</si>
  <si>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</si>
  <si>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</si>
  <si>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</si>
  <si>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</si>
  <si>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</si>
  <si>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</si>
  <si>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</si>
  <si>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</si>
  <si>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</si>
  <si>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</si>
  <si>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</si>
  <si>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</si>
  <si>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</si>
  <si>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</si>
  <si>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</si>
  <si>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</si>
  <si>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</si>
  <si>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</si>
  <si>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</si>
  <si>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</si>
  <si>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</si>
  <si>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</si>
  <si>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</si>
  <si>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</si>
  <si>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</si>
  <si>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</si>
  <si>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</si>
  <si>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</si>
  <si>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</si>
  <si>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</si>
  <si>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</si>
  <si>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</si>
  <si>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</si>
  <si>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</si>
  <si>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</si>
  <si>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</si>
  <si>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</si>
  <si>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</si>
  <si>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</si>
  <si>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</si>
  <si>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</si>
  <si>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</si>
  <si>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</si>
  <si>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</si>
  <si>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</si>
  <si>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</si>
  <si>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</si>
  <si>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</si>
  <si>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</si>
  <si>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</si>
  <si>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</si>
  <si>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</si>
  <si>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</si>
  <si>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</si>
  <si>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</si>
  <si>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</si>
  <si>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</si>
  <si>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</si>
  <si>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</si>
  <si>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</si>
  <si>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</si>
  <si>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</si>
  <si>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</si>
  <si>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</si>
  <si>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</si>
  <si>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</si>
  <si>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</si>
  <si>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</si>
  <si>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</si>
  <si>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</si>
  <si>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</si>
  <si>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</si>
  <si>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</si>
  <si>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</si>
  <si>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</si>
  <si>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</si>
  <si>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</si>
  <si>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</si>
  <si>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</si>
  <si>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</si>
  <si>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</si>
  <si>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</si>
  <si>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</si>
  <si>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</si>
  <si>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</si>
  <si>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</si>
  <si>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</si>
  <si>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</si>
  <si>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</si>
  <si>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</si>
  <si>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</si>
  <si>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</si>
  <si>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</si>
  <si>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</si>
  <si>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</si>
  <si>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</si>
  <si>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</si>
  <si>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</si>
  <si>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</si>
  <si>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</si>
  <si>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</si>
  <si>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</si>
  <si>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</si>
  <si>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</si>
  <si>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</si>
  <si>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</si>
  <si>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</si>
  <si>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</si>
  <si>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</si>
  <si>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</si>
  <si>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</si>
  <si>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</si>
  <si>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</si>
  <si>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</si>
  <si>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</si>
  <si>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</si>
  <si>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</si>
  <si>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</si>
  <si>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</si>
  <si>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</si>
  <si>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</si>
  <si>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</si>
  <si>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</si>
  <si>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</si>
  <si>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</si>
  <si>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</si>
  <si>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</si>
  <si>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</si>
  <si>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</si>
  <si>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</si>
  <si>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</si>
  <si>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</si>
  <si>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</si>
  <si>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</si>
  <si>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</si>
  <si>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</si>
  <si>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</si>
  <si>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</si>
  <si>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</si>
  <si>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</si>
  <si>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</si>
  <si>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</si>
  <si>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</si>
  <si>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</si>
  <si>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</si>
  <si>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</si>
  <si>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</si>
  <si>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</si>
  <si>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</si>
  <si>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</si>
  <si>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</si>
  <si>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</si>
  <si>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</si>
  <si>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</si>
  <si>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</si>
  <si>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</si>
  <si>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</si>
  <si>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</si>
  <si>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</si>
  <si>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</si>
  <si>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</si>
  <si>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</si>
  <si>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</si>
  <si>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</si>
  <si>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</si>
  <si>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</si>
  <si>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</si>
  <si>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</si>
  <si>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</si>
  <si>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</si>
  <si>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</si>
  <si>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</si>
  <si>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</si>
  <si>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</si>
  <si>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</si>
  <si>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</si>
  <si>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</si>
  <si>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</si>
  <si>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</si>
  <si>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</si>
  <si>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</si>
  <si>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</si>
  <si>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</si>
  <si>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</si>
  <si>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</si>
  <si>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</si>
  <si>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</si>
  <si>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</si>
  <si>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</si>
  <si>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</si>
  <si>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</si>
  <si>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</si>
  <si>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</si>
  <si>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</si>
  <si>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</si>
  <si>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</si>
  <si>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</si>
  <si>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</si>
  <si>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</si>
  <si>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</si>
  <si>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</si>
  <si>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</si>
  <si>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</si>
  <si>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</si>
  <si>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</si>
  <si>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</si>
  <si>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</si>
  <si>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</si>
  <si>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</si>
  <si>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</si>
  <si>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</si>
  <si>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</si>
  <si>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</si>
  <si>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</si>
  <si>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</si>
  <si>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</si>
  <si>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</si>
  <si>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</si>
  <si>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</si>
  <si>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</si>
  <si>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</si>
  <si>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</si>
  <si>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</si>
  <si>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</si>
  <si>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</si>
  <si>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</si>
  <si>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</si>
  <si>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</si>
  <si>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</si>
  <si>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</si>
  <si>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</si>
  <si>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</si>
  <si>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</si>
  <si>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</si>
  <si>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</si>
  <si>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</si>
  <si>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</si>
  <si>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</si>
  <si>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</si>
  <si>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</si>
  <si>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</si>
  <si>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</si>
  <si>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</si>
  <si>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</si>
  <si>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</si>
  <si>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</si>
  <si>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</si>
  <si>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</si>
  <si>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</si>
  <si>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</si>
  <si>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</si>
  <si>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</si>
  <si>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</si>
  <si>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</si>
  <si>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</si>
  <si>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</si>
  <si>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</si>
  <si>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</si>
  <si>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</si>
  <si>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</si>
  <si>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</si>
  <si>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</si>
  <si>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</si>
  <si>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</si>
  <si>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</si>
  <si>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</si>
  <si>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</si>
  <si>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</si>
  <si>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</si>
  <si>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</si>
  <si>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</si>
  <si>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</si>
  <si>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</si>
  <si>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</si>
  <si>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</si>
  <si>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</si>
  <si>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</si>
  <si>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</si>
  <si>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</si>
  <si>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</si>
  <si>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</si>
  <si>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</si>
  <si>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</si>
  <si>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</si>
  <si>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</si>
  <si>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</si>
  <si>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</si>
  <si>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</si>
  <si>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</si>
  <si>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</si>
  <si>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</si>
  <si>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</si>
  <si>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</si>
  <si>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</si>
  <si>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</si>
  <si>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</si>
  <si>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</si>
  <si>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</si>
  <si>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</si>
  <si>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</si>
  <si>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</si>
  <si>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</si>
  <si>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</si>
  <si>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</si>
  <si>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</si>
  <si>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</si>
  <si>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</si>
  <si>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</si>
  <si>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</si>
  <si>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</si>
  <si>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</si>
  <si>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</si>
  <si>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</si>
  <si>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</si>
  <si>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</si>
  <si>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</si>
  <si>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</si>
  <si>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</si>
  <si>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</si>
  <si>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</si>
  <si>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</si>
  <si>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</si>
  <si>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</si>
  <si>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</si>
  <si>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</si>
  <si>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</si>
  <si>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</si>
  <si>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</si>
  <si>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</si>
  <si>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</si>
  <si>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</si>
  <si>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</si>
  <si>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</si>
  <si>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</si>
  <si>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</si>
  <si>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</si>
  <si>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</si>
  <si>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</si>
  <si>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</si>
  <si>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</si>
  <si>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</si>
  <si>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</si>
  <si>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</si>
  <si>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</si>
  <si>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</si>
  <si>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</si>
  <si>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</si>
  <si>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</si>
  <si>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</si>
  <si>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</si>
  <si>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</si>
  <si>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</si>
  <si>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</si>
  <si>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</si>
  <si>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</si>
  <si>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</si>
  <si>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</si>
  <si>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</si>
  <si>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</si>
  <si>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</si>
  <si>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</si>
  <si>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</si>
  <si>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</si>
  <si>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</si>
  <si>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</si>
  <si>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</si>
  <si>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</si>
  <si>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</si>
  <si>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</si>
  <si>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</si>
  <si>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</si>
  <si>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</si>
  <si>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</si>
  <si>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</si>
  <si>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</si>
  <si>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</si>
  <si>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</si>
  <si>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</si>
  <si>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</si>
  <si>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</si>
  <si>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</si>
  <si>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</si>
  <si>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</si>
  <si>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</si>
  <si>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</si>
  <si>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</si>
  <si>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</si>
  <si>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</si>
  <si>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</si>
  <si>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</si>
  <si>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</si>
  <si>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</si>
  <si>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</si>
  <si>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</si>
  <si>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</si>
  <si>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</si>
  <si>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</si>
  <si>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</si>
  <si>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</si>
  <si>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</si>
  <si>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</si>
  <si>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</si>
  <si>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</si>
  <si>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</si>
  <si>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</si>
  <si>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</si>
  <si>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</si>
  <si>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</si>
  <si>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</si>
  <si>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</si>
  <si>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</si>
  <si>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</si>
  <si>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</si>
  <si>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</si>
  <si>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</si>
  <si>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</si>
  <si>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</si>
  <si>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</si>
  <si>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</si>
  <si>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</si>
  <si>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</si>
  <si>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</si>
  <si>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</si>
  <si>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</si>
  <si>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</si>
  <si>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</si>
  <si>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</si>
  <si>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</si>
  <si>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</si>
  <si>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</si>
  <si>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</si>
  <si>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</si>
  <si>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</si>
  <si>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</si>
  <si>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</si>
  <si>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</si>
  <si>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</si>
  <si>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</si>
  <si>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</si>
  <si>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</si>
  <si>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</si>
  <si>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</si>
  <si>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</si>
  <si>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</si>
  <si>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</si>
  <si>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</si>
  <si>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</si>
  <si>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</si>
  <si>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</si>
  <si>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</si>
  <si>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</si>
  <si>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</si>
  <si>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</si>
  <si>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</si>
  <si>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</si>
  <si>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</si>
  <si>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</si>
  <si>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</si>
  <si>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</si>
  <si>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</si>
  <si>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</si>
  <si>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</si>
  <si>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</si>
  <si>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</si>
  <si>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</si>
  <si>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</si>
  <si>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</si>
  <si>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</si>
  <si>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</si>
  <si>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</si>
  <si>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</si>
  <si>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</si>
  <si>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</si>
  <si>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</si>
  <si>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</si>
  <si>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</si>
  <si>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</si>
  <si>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</si>
  <si>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</si>
  <si>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</si>
  <si>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</si>
  <si>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</si>
  <si>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</si>
  <si>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</si>
  <si>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</si>
  <si>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</si>
  <si>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</si>
  <si>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</si>
  <si>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</si>
  <si>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</si>
  <si>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</si>
  <si>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</si>
  <si>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</si>
  <si>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</si>
  <si>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</si>
  <si>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</si>
  <si>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</si>
  <si>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</si>
  <si>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</si>
  <si>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</si>
  <si>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</si>
  <si>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</si>
  <si>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</si>
  <si>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</si>
  <si>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</si>
  <si>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</si>
  <si>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</si>
  <si>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</si>
  <si>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</si>
  <si>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</si>
  <si>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</si>
  <si>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</si>
  <si>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</si>
  <si>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</si>
  <si>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</si>
  <si>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</si>
  <si>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</si>
  <si>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</si>
  <si>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</si>
  <si>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</si>
  <si>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</si>
  <si>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</si>
  <si>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</si>
  <si>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</si>
  <si>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</si>
  <si>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</si>
  <si>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</si>
  <si>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</si>
  <si>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</si>
  <si>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</si>
  <si>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</si>
  <si>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</si>
  <si>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</si>
  <si>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</si>
  <si>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</si>
  <si>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</si>
  <si>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</si>
  <si>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</si>
  <si>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</si>
  <si>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</si>
  <si>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</si>
  <si>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</si>
  <si>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</si>
  <si>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</si>
  <si>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</si>
  <si>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</si>
  <si>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</si>
  <si>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</si>
  <si>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</si>
  <si>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</si>
  <si>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</si>
  <si>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</si>
  <si>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</si>
  <si>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</si>
  <si>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</si>
  <si>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</si>
  <si>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</si>
  <si>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</si>
  <si>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</si>
  <si>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</si>
  <si>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</si>
  <si>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</si>
  <si>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</si>
  <si>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</si>
  <si>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</si>
  <si>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</si>
  <si>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</si>
  <si>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</si>
  <si>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</si>
  <si>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</si>
  <si>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</si>
  <si>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</si>
  <si>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</si>
  <si>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</si>
  <si>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</si>
  <si>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</si>
  <si>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</si>
  <si>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</si>
  <si>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</si>
  <si>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</si>
  <si>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</si>
  <si>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</si>
  <si>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</si>
  <si>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</si>
  <si>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</si>
  <si>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</si>
  <si>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</si>
  <si>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</si>
  <si>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</si>
  <si>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</si>
  <si>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</si>
  <si>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</si>
  <si>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</si>
  <si>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</si>
  <si>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</si>
  <si>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</si>
  <si>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</si>
  <si>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</si>
  <si>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</si>
  <si>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</si>
  <si>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</si>
  <si>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</si>
  <si>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</si>
  <si>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</si>
  <si>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</si>
  <si>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</si>
  <si>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</si>
  <si>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</si>
  <si>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</si>
  <si>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</si>
  <si>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</si>
  <si>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</si>
  <si>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</si>
  <si>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</si>
  <si>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</si>
  <si>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</si>
  <si>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</si>
  <si>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</si>
  <si>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</si>
  <si>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</si>
  <si>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</si>
  <si>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</si>
  <si>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</si>
  <si>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</si>
  <si>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</si>
  <si>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</si>
  <si>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</si>
  <si>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</si>
  <si>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</si>
  <si>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</si>
  <si>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</si>
  <si>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</si>
  <si>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</si>
  <si>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</si>
  <si>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</si>
  <si>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</si>
  <si>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</si>
  <si>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</si>
  <si>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</si>
  <si>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</si>
  <si>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</si>
  <si>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</si>
  <si>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</si>
  <si>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</si>
  <si>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</si>
  <si>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</si>
  <si>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</si>
  <si>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</si>
  <si>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</si>
  <si>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</si>
  <si>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</si>
  <si>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</si>
  <si>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</si>
  <si>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</si>
  <si>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</si>
  <si>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</si>
  <si>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</si>
  <si>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</si>
  <si>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</si>
  <si>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</si>
  <si>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</si>
  <si>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</si>
  <si>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</si>
  <si>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</si>
  <si>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</si>
  <si>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</si>
  <si>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</si>
  <si>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</si>
  <si>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</si>
  <si>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</si>
  <si>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</si>
  <si>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</si>
  <si>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</si>
  <si>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</si>
  <si>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</si>
  <si>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</si>
  <si>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</si>
  <si>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</si>
  <si>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</si>
  <si>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</si>
  <si>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</si>
  <si>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</si>
  <si>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</si>
  <si>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</si>
  <si>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</si>
  <si>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</si>
  <si>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</si>
  <si>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</si>
  <si>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</si>
  <si>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</si>
  <si>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</si>
  <si>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</si>
  <si>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</si>
  <si>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</si>
  <si>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</si>
  <si>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</si>
  <si>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</si>
  <si>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</si>
  <si>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</si>
  <si>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</si>
  <si>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</si>
  <si>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</si>
  <si>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</si>
  <si>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</si>
  <si>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</si>
  <si>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</si>
  <si>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</si>
  <si>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</si>
  <si>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</si>
  <si>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</si>
  <si>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</si>
  <si>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</si>
  <si>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</si>
  <si>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</si>
  <si>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</si>
  <si>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</si>
  <si>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</si>
  <si>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</si>
  <si>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</si>
  <si>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</si>
  <si>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</si>
  <si>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</si>
  <si>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</si>
  <si>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</si>
  <si>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</si>
  <si>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</si>
  <si>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</si>
  <si>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</si>
  <si>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</si>
  <si>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</si>
  <si>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</si>
  <si>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</si>
  <si>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</si>
  <si>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</si>
  <si>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</si>
  <si>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</si>
  <si>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</si>
  <si>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</si>
  <si>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</si>
  <si>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</si>
  <si>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</si>
  <si>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</si>
  <si>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</si>
  <si>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</si>
  <si>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</si>
  <si>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</si>
  <si>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</si>
  <si>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</si>
  <si>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</si>
  <si>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</si>
  <si>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</si>
  <si>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</si>
  <si>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</si>
  <si>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</si>
  <si>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</si>
  <si>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</si>
  <si>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</si>
  <si>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</si>
  <si>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</si>
  <si>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</si>
  <si>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</si>
  <si>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</si>
  <si>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</si>
  <si>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</si>
  <si>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</si>
  <si>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</si>
  <si>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</si>
  <si>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</si>
  <si>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</si>
  <si>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</si>
  <si>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</si>
  <si>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</si>
  <si>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</si>
  <si>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</si>
  <si>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</si>
  <si>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</si>
  <si>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</si>
  <si>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</si>
  <si>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</si>
  <si>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</si>
  <si>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</si>
  <si>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</si>
  <si>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</si>
  <si>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</si>
  <si>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</si>
  <si>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</si>
  <si>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</si>
  <si>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</si>
  <si>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</si>
  <si>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</si>
  <si>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</si>
  <si>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</si>
  <si>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</si>
  <si>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</si>
  <si>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</si>
  <si>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</si>
  <si>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</si>
  <si>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</si>
  <si>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</si>
  <si>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</si>
  <si>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</si>
  <si>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</si>
  <si>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</si>
  <si>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</si>
  <si>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</si>
  <si>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</si>
  <si>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</si>
  <si>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</si>
  <si>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</si>
  <si>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</si>
  <si>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</si>
  <si>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</si>
  <si>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</si>
  <si>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</si>
  <si>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</si>
  <si>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</si>
  <si>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</si>
  <si>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</si>
  <si>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</si>
  <si>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</si>
  <si>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</si>
  <si>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</si>
  <si>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</si>
  <si>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</si>
  <si>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</si>
  <si>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</si>
  <si>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</si>
  <si>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</si>
  <si>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</si>
  <si>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</si>
  <si>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</si>
  <si>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</si>
  <si>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</si>
  <si>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</si>
  <si>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</si>
  <si>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</si>
  <si>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</si>
  <si>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</si>
  <si>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</si>
  <si>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</si>
  <si>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</si>
  <si>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</si>
  <si>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</si>
  <si>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</si>
  <si>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</si>
  <si>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</si>
  <si>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</si>
  <si>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</si>
  <si>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</si>
  <si>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</si>
  <si>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</si>
  <si>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</si>
  <si>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</si>
  <si>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</si>
  <si>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</si>
  <si>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</si>
  <si>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</si>
  <si>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</si>
  <si>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</si>
  <si>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</si>
  <si>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</si>
  <si>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</si>
  <si>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</si>
  <si>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</si>
  <si>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</si>
  <si>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</si>
  <si>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</si>
  <si>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</si>
  <si>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</si>
  <si>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</si>
  <si>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</si>
  <si>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</si>
  <si>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</si>
  <si>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</si>
  <si>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</si>
  <si>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</si>
  <si>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</si>
  <si>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</si>
  <si>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</si>
  <si>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</si>
  <si>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</si>
  <si>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</si>
  <si>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</si>
  <si>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</si>
  <si>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</si>
  <si>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</si>
  <si>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</si>
  <si>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</si>
  <si>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</si>
  <si>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</si>
  <si>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</si>
  <si>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</si>
  <si>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</si>
  <si>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</si>
  <si>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</si>
  <si>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</si>
  <si>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</si>
  <si>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</si>
  <si>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</si>
  <si>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</si>
  <si>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</si>
  <si>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</si>
  <si>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</si>
  <si>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</si>
  <si>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</si>
  <si>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</si>
  <si>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</si>
  <si>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</si>
  <si>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</si>
  <si>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</si>
  <si>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</si>
  <si>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</si>
  <si>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</si>
  <si>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</si>
  <si>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</si>
  <si>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</si>
  <si>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</si>
  <si>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</si>
  <si>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</si>
  <si>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</si>
  <si>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</si>
  <si>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</si>
  <si>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</si>
  <si>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</si>
  <si>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</si>
  <si>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</si>
  <si>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</si>
  <si>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</si>
  <si>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</si>
  <si>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</si>
  <si>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</si>
  <si>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</si>
  <si>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</si>
  <si>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</si>
  <si>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</si>
  <si>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</si>
  <si>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</si>
  <si>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</si>
  <si>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</si>
  <si>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</si>
  <si>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</si>
  <si>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</si>
  <si>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</si>
  <si>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</si>
  <si>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</si>
  <si>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</si>
  <si>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</si>
  <si>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</si>
  <si>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</si>
  <si>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</si>
  <si>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</si>
  <si>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</si>
  <si>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</si>
  <si>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</si>
  <si>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</si>
  <si>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</si>
  <si>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</si>
  <si>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</si>
  <si>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</si>
  <si>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</si>
  <si>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</si>
  <si>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</si>
  <si>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</si>
  <si>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</si>
  <si>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</si>
  <si>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</si>
  <si>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</si>
  <si>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</si>
  <si>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</si>
  <si>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</si>
  <si>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</si>
  <si>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</si>
  <si>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</si>
  <si>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</si>
  <si>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</si>
  <si>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</si>
  <si>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</si>
  <si>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</si>
  <si>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</si>
  <si>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</si>
  <si>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</si>
  <si>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</si>
  <si>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</si>
  <si>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</si>
  <si>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</si>
  <si>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</si>
  <si>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</si>
  <si>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</si>
  <si>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</si>
  <si>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</si>
  <si>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</si>
  <si>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</si>
  <si>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</si>
  <si>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</si>
  <si>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</si>
  <si>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</si>
  <si>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</si>
  <si>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</si>
  <si>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</si>
  <si>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</si>
  <si>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</si>
  <si>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</si>
  <si>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</si>
  <si>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</si>
  <si>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</si>
  <si>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</si>
  <si>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</si>
  <si>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</si>
  <si>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</si>
  <si>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</si>
  <si>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</si>
  <si>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</si>
  <si>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</si>
  <si>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</si>
  <si>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</si>
  <si>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</si>
  <si>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</si>
  <si>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</si>
  <si>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</si>
  <si>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</si>
  <si>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</si>
  <si>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</si>
  <si>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</si>
  <si>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</si>
  <si>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</si>
  <si>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</si>
  <si>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</si>
  <si>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</si>
  <si>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</si>
  <si>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</si>
  <si>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</si>
  <si>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</si>
  <si>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</si>
  <si>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</si>
  <si>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</si>
  <si>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</si>
  <si>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</si>
  <si>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</si>
  <si>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</si>
  <si>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</si>
  <si>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</si>
  <si>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</si>
  <si>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</si>
  <si>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</si>
  <si>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</si>
  <si>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</si>
  <si>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</si>
  <si>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</si>
  <si>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</si>
  <si>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</si>
  <si>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</si>
  <si>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</si>
  <si>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</si>
  <si>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</si>
  <si>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</si>
  <si>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</si>
  <si>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</si>
  <si>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</si>
  <si>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</si>
  <si>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</si>
  <si>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</si>
  <si>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</si>
  <si>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</si>
  <si>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</si>
  <si>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</si>
  <si>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</si>
  <si>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</si>
  <si>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</si>
  <si>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</si>
  <si>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</si>
  <si>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</si>
  <si>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</si>
  <si>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</si>
  <si>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</si>
  <si>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</si>
  <si>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</si>
  <si>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</si>
  <si>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</si>
  <si>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</si>
  <si>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</si>
  <si>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</si>
  <si>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</si>
  <si>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</si>
  <si>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</si>
  <si>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</si>
  <si>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</si>
  <si>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</si>
  <si>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</si>
  <si>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</si>
  <si>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</si>
  <si>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</si>
  <si>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</si>
  <si>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</si>
  <si>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</si>
  <si>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</si>
  <si>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</si>
  <si>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</si>
  <si>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</si>
  <si>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</si>
  <si>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</si>
  <si>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</si>
  <si>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</si>
  <si>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</si>
  <si>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</si>
  <si>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</si>
  <si>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</si>
  <si>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</si>
  <si>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</si>
  <si>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</si>
  <si>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</si>
  <si>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</si>
  <si>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</si>
  <si>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</si>
  <si>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</si>
  <si>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</si>
  <si>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</si>
  <si>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</si>
  <si>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</si>
  <si>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</si>
  <si>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</si>
  <si>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</si>
  <si>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</si>
  <si>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</si>
  <si>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</si>
  <si>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</si>
  <si>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</si>
  <si>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</si>
  <si>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</si>
  <si>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</si>
  <si>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</si>
  <si>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</si>
  <si>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</si>
  <si>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</si>
  <si>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</si>
  <si>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</si>
  <si>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</si>
  <si>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</si>
  <si>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</si>
  <si>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</si>
  <si>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</si>
  <si>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</si>
  <si>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</si>
  <si>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</si>
  <si>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</si>
  <si>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</si>
  <si>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</si>
  <si>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</si>
  <si>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</si>
  <si>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</si>
  <si>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</si>
  <si>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</si>
  <si>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</si>
  <si>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</si>
  <si>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</si>
  <si>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</si>
  <si>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</si>
  <si>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</si>
  <si>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</si>
  <si>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</si>
  <si>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</si>
  <si>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</si>
  <si>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</si>
  <si>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</si>
  <si>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</si>
  <si>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</si>
  <si>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</si>
  <si>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</si>
  <si>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</si>
  <si>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</si>
  <si>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</si>
  <si>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</si>
  <si>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</si>
  <si>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</si>
  <si>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</si>
  <si>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</si>
  <si>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</si>
  <si>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</si>
  <si>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</si>
  <si>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</si>
  <si>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</si>
  <si>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</si>
  <si>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</si>
  <si>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</si>
  <si>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</si>
  <si>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</si>
  <si>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</si>
  <si>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</si>
  <si>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</si>
  <si>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</si>
  <si>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</si>
  <si>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</si>
  <si>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</si>
  <si>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</si>
  <si>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</si>
  <si>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</si>
  <si>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</si>
  <si>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</si>
  <si>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</si>
  <si>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</si>
  <si>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</si>
  <si>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</si>
  <si>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</si>
  <si>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</si>
  <si>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</si>
  <si>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</si>
  <si>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</si>
  <si>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</si>
  <si>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</si>
  <si>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</si>
  <si>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</si>
  <si>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</si>
  <si>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</si>
  <si>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</si>
  <si>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</si>
  <si>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</si>
  <si>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</si>
  <si>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</si>
  <si>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</si>
  <si>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</si>
  <si>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</si>
  <si>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</si>
  <si>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</si>
  <si>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</si>
  <si>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</si>
  <si>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</si>
  <si>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</si>
  <si>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</si>
  <si>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</si>
  <si>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</si>
  <si>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</si>
  <si>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</si>
  <si>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</si>
  <si>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</si>
  <si>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</si>
  <si>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</si>
  <si>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</si>
  <si>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</si>
  <si>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</si>
  <si>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</si>
  <si>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</si>
  <si>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</si>
  <si>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</si>
  <si>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</si>
  <si>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</si>
  <si>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</si>
  <si>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</si>
  <si>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</si>
  <si>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</si>
  <si>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</si>
  <si>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</si>
  <si>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</si>
  <si>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</si>
  <si>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</si>
  <si>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</si>
  <si>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</si>
  <si>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</si>
  <si>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</si>
  <si>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</si>
  <si>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</si>
  <si>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</si>
  <si>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</si>
  <si>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</si>
  <si>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</si>
  <si>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</si>
  <si>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</si>
  <si>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</si>
  <si>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</si>
  <si>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</si>
  <si>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</si>
  <si>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</si>
  <si>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</si>
  <si>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</si>
  <si>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</si>
  <si>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</si>
  <si>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</si>
  <si>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</si>
  <si>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</si>
  <si>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</si>
  <si>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</si>
  <si>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</si>
  <si>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</si>
  <si>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</si>
  <si>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</si>
  <si>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</si>
  <si>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</si>
  <si>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</si>
  <si>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</si>
  <si>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</si>
  <si>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</si>
  <si>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</si>
  <si>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</si>
  <si>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</si>
  <si>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</si>
  <si>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</si>
  <si>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</si>
  <si>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</si>
  <si>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</si>
  <si>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</si>
  <si>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</si>
  <si>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</si>
  <si>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</si>
  <si>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</si>
  <si>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</si>
  <si>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</si>
  <si>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</si>
  <si>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</si>
  <si>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</si>
  <si>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</si>
  <si>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</si>
  <si>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</si>
  <si>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</si>
  <si>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</si>
  <si>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</si>
  <si>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</si>
  <si>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</si>
  <si>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</si>
  <si>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</si>
  <si>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</si>
  <si>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</si>
  <si>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</si>
  <si>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</si>
  <si>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</si>
  <si>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</si>
  <si>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</si>
  <si>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</si>
  <si>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</si>
  <si>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</si>
  <si>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</si>
  <si>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</si>
  <si>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</si>
  <si>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</si>
  <si>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</si>
  <si>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</si>
  <si>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</si>
  <si>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</si>
  <si>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</si>
  <si>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</si>
  <si>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</si>
  <si>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</si>
  <si>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</si>
  <si>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</si>
  <si>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</si>
  <si>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</si>
  <si>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</si>
  <si>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</si>
  <si>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</si>
  <si>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</si>
  <si>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</si>
  <si>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</si>
  <si>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</si>
  <si>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</si>
  <si>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</si>
  <si>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</si>
  <si>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</si>
  <si>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</si>
  <si>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</si>
  <si>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</si>
  <si>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</si>
  <si>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</si>
  <si>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</si>
  <si>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</si>
  <si>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</si>
  <si>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</si>
  <si>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</si>
  <si>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</si>
  <si>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</si>
  <si>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</si>
  <si>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</si>
  <si>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</si>
  <si>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</si>
  <si>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</si>
  <si>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</si>
  <si>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</si>
  <si>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</si>
  <si>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</si>
  <si>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</si>
  <si>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</si>
  <si>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</si>
  <si>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</si>
  <si>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</si>
  <si>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</si>
  <si>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</si>
  <si>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</si>
  <si>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</si>
  <si>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</si>
  <si>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</si>
  <si>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</si>
  <si>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</si>
  <si>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</si>
  <si>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</si>
  <si>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</si>
  <si>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</si>
  <si>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</si>
  <si>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</si>
  <si>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</si>
  <si>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</si>
  <si>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</si>
  <si>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</si>
  <si>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</si>
  <si>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</si>
  <si>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</si>
  <si>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</si>
  <si>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</si>
  <si>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</si>
  <si>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</si>
  <si>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</si>
  <si>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</si>
  <si>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</si>
  <si>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</si>
  <si>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</si>
  <si>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</si>
  <si>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</si>
  <si>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</si>
  <si>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</si>
  <si>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</si>
  <si>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</si>
  <si>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</si>
  <si>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</si>
  <si>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</si>
  <si>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</si>
  <si>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</si>
  <si>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</si>
  <si>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</si>
  <si>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</si>
  <si>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</si>
  <si>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</si>
  <si>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</si>
  <si>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</si>
  <si>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</si>
  <si>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</si>
  <si>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</si>
  <si>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</si>
  <si>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</si>
  <si>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</si>
  <si>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</si>
  <si>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</si>
  <si>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</si>
  <si>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</si>
  <si>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</si>
  <si>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</si>
  <si>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</si>
  <si>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</si>
  <si>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</si>
  <si>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</si>
  <si>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</si>
  <si>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</si>
  <si>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</si>
  <si>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</si>
  <si>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</si>
  <si>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</si>
  <si>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</si>
  <si>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</si>
  <si>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</si>
  <si>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</si>
  <si>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</si>
  <si>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</si>
  <si>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</si>
  <si>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</si>
  <si>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</si>
  <si>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</si>
  <si>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</si>
  <si>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</si>
  <si>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</si>
  <si>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</si>
  <si>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</si>
  <si>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</si>
  <si>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</si>
  <si>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</si>
  <si>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</si>
  <si>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</si>
  <si>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</si>
  <si>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</si>
  <si>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</si>
  <si>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</si>
  <si>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</si>
  <si>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</si>
  <si>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</si>
  <si>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</si>
  <si>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</si>
  <si>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</si>
  <si>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</si>
  <si>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</si>
  <si>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</si>
  <si>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</si>
  <si>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</si>
  <si>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</si>
  <si>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</si>
  <si>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</si>
  <si>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</si>
  <si>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</si>
  <si>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</si>
  <si>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</si>
  <si>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</si>
  <si>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</si>
  <si>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</si>
  <si>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</si>
  <si>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</si>
  <si>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</si>
  <si>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</si>
  <si>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</si>
  <si>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</si>
  <si>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</si>
  <si>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</si>
  <si>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</si>
  <si>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</si>
  <si>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</si>
  <si>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</si>
  <si>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</si>
  <si>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</si>
  <si>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</si>
  <si>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</si>
  <si>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</si>
  <si>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</si>
  <si>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</si>
  <si>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</si>
  <si>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</si>
  <si>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</si>
  <si>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</si>
  <si>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</si>
  <si>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</si>
  <si>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</si>
  <si>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</si>
  <si>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</si>
  <si>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</si>
  <si>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</si>
  <si>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</si>
  <si>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</si>
  <si>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</si>
  <si>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</si>
  <si>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</si>
  <si>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</si>
  <si>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</si>
  <si>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</si>
  <si>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</si>
  <si>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</si>
  <si>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</si>
  <si>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</si>
  <si>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</si>
  <si>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</si>
  <si>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</si>
  <si>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</si>
  <si>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</si>
  <si>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</si>
  <si>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</si>
  <si>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</si>
  <si>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</si>
  <si>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</si>
  <si>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</si>
  <si>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</si>
  <si>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</si>
  <si>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</si>
  <si>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</si>
  <si>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</si>
  <si>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</si>
  <si>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</si>
  <si>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</si>
  <si>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</si>
  <si>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</si>
  <si>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</si>
  <si>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</si>
  <si>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</si>
  <si>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</si>
  <si>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</si>
  <si>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</si>
  <si>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</si>
  <si>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</si>
  <si>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</si>
  <si>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</si>
  <si>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</si>
  <si>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</si>
  <si>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</si>
  <si>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</si>
  <si>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</si>
  <si>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</si>
  <si>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</si>
  <si>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</si>
  <si>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</si>
  <si>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</si>
  <si>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</si>
  <si>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</si>
  <si>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</si>
  <si>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</si>
  <si>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</si>
  <si>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</si>
  <si>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</si>
  <si>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</si>
  <si>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</si>
  <si>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</si>
  <si>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</si>
  <si>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</si>
  <si>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</si>
  <si>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</si>
  <si>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</si>
  <si>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</si>
  <si>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</si>
  <si>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</si>
  <si>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</si>
  <si>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</si>
  <si>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</si>
  <si>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</si>
  <si>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</si>
  <si>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</si>
  <si>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</si>
  <si>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</si>
  <si>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</si>
  <si>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</si>
  <si>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</si>
  <si>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</si>
  <si>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</si>
  <si>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</si>
  <si>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</si>
  <si>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</si>
  <si>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</si>
  <si>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</si>
  <si>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</si>
  <si>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</si>
  <si>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</si>
  <si>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</si>
  <si>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</si>
  <si>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</si>
  <si>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</si>
  <si>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</si>
  <si>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</si>
  <si>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</si>
  <si>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</si>
  <si>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</si>
  <si>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</si>
  <si>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</si>
  <si>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</si>
  <si>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</si>
  <si>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</si>
  <si>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</si>
  <si>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</si>
  <si>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</si>
  <si>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</si>
  <si>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</si>
  <si>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</si>
  <si>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</si>
  <si>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</si>
  <si>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</si>
  <si>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</si>
  <si>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</si>
  <si>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</si>
  <si>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</si>
  <si>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</si>
  <si>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</si>
  <si>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</si>
  <si>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</si>
  <si>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</si>
  <si>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</si>
  <si>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</si>
  <si>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</si>
  <si>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</si>
  <si>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</si>
  <si>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</si>
  <si>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</si>
  <si>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</si>
  <si>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</si>
  <si>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</si>
  <si>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</si>
  <si>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</si>
  <si>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</si>
  <si>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</si>
  <si>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</si>
  <si>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</si>
  <si>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</si>
  <si>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</si>
  <si>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</si>
  <si>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</si>
  <si>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</si>
  <si>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</si>
  <si>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</si>
  <si>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</si>
  <si>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</si>
  <si>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</si>
  <si>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</si>
  <si>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</si>
  <si>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</si>
  <si>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</si>
  <si>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</si>
  <si>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</si>
  <si>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</si>
  <si>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</si>
  <si>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</si>
  <si>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</si>
  <si>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</si>
  <si>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</si>
  <si>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</si>
  <si>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</si>
  <si>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</si>
  <si>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</si>
  <si>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</si>
  <si>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</si>
  <si>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</si>
  <si>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</si>
  <si>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</si>
  <si>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</si>
  <si>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</si>
  <si>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</si>
  <si>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</si>
  <si>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</si>
  <si>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</si>
  <si>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</si>
  <si>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</si>
  <si>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</si>
  <si>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</si>
  <si>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</si>
  <si>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</si>
  <si>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</si>
  <si>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</si>
  <si>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</si>
  <si>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</si>
  <si>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</si>
  <si>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</si>
  <si>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</si>
  <si>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</si>
  <si>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</si>
  <si>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</si>
  <si>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</si>
  <si>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</si>
  <si>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</si>
  <si>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</si>
  <si>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</si>
  <si>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</si>
  <si>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</si>
  <si>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</si>
  <si>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</si>
  <si>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</si>
  <si>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</si>
  <si>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</si>
  <si>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</si>
  <si>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</si>
  <si>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</si>
  <si>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</si>
  <si>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</si>
  <si>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</si>
  <si>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</si>
  <si>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</si>
  <si>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</si>
  <si>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</si>
  <si>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</si>
  <si>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</si>
  <si>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</si>
  <si>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</si>
  <si>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</si>
  <si>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</si>
  <si>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</si>
  <si>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</si>
  <si>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</si>
  <si>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</si>
  <si>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</si>
  <si>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</si>
  <si>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</si>
  <si>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</si>
  <si>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</si>
  <si>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</si>
  <si>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</si>
  <si>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</si>
  <si>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</si>
  <si>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</si>
  <si>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</si>
  <si>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</si>
  <si>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</si>
  <si>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</si>
  <si>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</si>
  <si>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</si>
  <si>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</si>
  <si>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</si>
  <si>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</si>
  <si>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</si>
  <si>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</si>
  <si>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</si>
  <si>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</si>
  <si>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</si>
  <si>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</si>
  <si>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</si>
  <si>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</si>
  <si>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</si>
  <si>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</si>
  <si>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</si>
  <si>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</si>
  <si>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</si>
  <si>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</si>
  <si>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</si>
  <si>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</si>
  <si>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</si>
  <si>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</si>
  <si>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</si>
  <si>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</si>
  <si>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</si>
  <si>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</si>
  <si>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</si>
  <si>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</si>
  <si>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</si>
  <si>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</si>
  <si>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</si>
  <si>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</si>
  <si>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</si>
  <si>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</si>
  <si>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</si>
  <si>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</si>
  <si>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</si>
  <si>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</si>
  <si>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</si>
  <si>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</si>
  <si>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</si>
  <si>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</si>
  <si>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</si>
  <si>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</si>
  <si>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</si>
  <si>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</si>
  <si>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</si>
  <si>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</si>
  <si>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</si>
  <si>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</si>
  <si>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</si>
  <si>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</si>
  <si>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</si>
  <si>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</si>
  <si>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</si>
  <si>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</si>
  <si>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</si>
  <si>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</si>
  <si>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</si>
  <si>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</si>
  <si>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</si>
  <si>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</si>
  <si>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</si>
  <si>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</si>
  <si>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</si>
  <si>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</si>
  <si>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</si>
  <si>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</si>
  <si>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</si>
  <si>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</si>
  <si>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</si>
  <si>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</si>
  <si>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</si>
  <si>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</si>
  <si>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</si>
  <si>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</si>
  <si>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</si>
  <si>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</si>
  <si>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</si>
  <si>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</si>
  <si>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</si>
  <si>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</si>
  <si>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</si>
  <si>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</si>
  <si>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</si>
  <si>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</si>
  <si>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</si>
  <si>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</si>
  <si>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</si>
  <si>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</si>
  <si>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</si>
  <si>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</si>
  <si>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</si>
  <si>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</si>
  <si>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</si>
  <si>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</si>
  <si>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</si>
  <si>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</si>
  <si>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</si>
  <si>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</si>
  <si>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</si>
  <si>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</si>
  <si>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</si>
  <si>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</si>
  <si>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</si>
  <si>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</si>
  <si>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</si>
  <si>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</si>
  <si>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</si>
  <si>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</si>
  <si>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</si>
  <si>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</si>
  <si>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</si>
  <si>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</si>
  <si>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</si>
  <si>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</si>
  <si>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</si>
  <si>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</si>
  <si>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</si>
  <si>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</si>
  <si>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</si>
  <si>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</si>
  <si>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</si>
  <si>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</si>
  <si>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</si>
  <si>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</si>
  <si>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</si>
  <si>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</si>
  <si>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</si>
  <si>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</si>
  <si>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</si>
  <si>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</si>
  <si>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</si>
  <si>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</si>
  <si>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</si>
  <si>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</si>
  <si>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</si>
  <si>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</si>
  <si>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</si>
  <si>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</si>
  <si>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</si>
  <si>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</si>
  <si>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</si>
  <si>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</si>
  <si>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</si>
  <si>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</si>
  <si>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</si>
  <si>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</si>
  <si>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</si>
  <si>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</si>
  <si>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</si>
  <si>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</si>
  <si>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</si>
  <si>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</si>
  <si>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</si>
  <si>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</si>
  <si>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</si>
  <si>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</si>
  <si>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</si>
  <si>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</si>
  <si>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</si>
  <si>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</si>
  <si>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</si>
  <si>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</si>
  <si>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</si>
  <si>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</si>
  <si>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</si>
  <si>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</si>
  <si>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</si>
  <si>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</si>
  <si>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</si>
  <si>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</si>
  <si>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</si>
  <si>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</si>
  <si>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</si>
  <si>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</si>
  <si>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</si>
  <si>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</si>
  <si>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</si>
  <si>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</si>
  <si>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</si>
  <si>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</si>
  <si>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</si>
  <si>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</si>
  <si>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</si>
  <si>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</si>
  <si>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</si>
  <si>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</si>
  <si>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</si>
  <si>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</si>
  <si>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</si>
  <si>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</si>
  <si>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</si>
  <si>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</si>
  <si>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</si>
  <si>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</si>
  <si>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</si>
  <si>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</si>
  <si>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</si>
  <si>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</si>
  <si>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</si>
  <si>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</si>
  <si>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</si>
  <si>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</si>
  <si>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</si>
  <si>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</si>
  <si>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</si>
  <si>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</si>
  <si>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</si>
  <si>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</si>
  <si>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</si>
  <si>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</si>
  <si>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</si>
  <si>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</si>
  <si>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</si>
  <si>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</si>
  <si>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</si>
  <si>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</si>
  <si>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</si>
  <si>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</si>
  <si>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</si>
  <si>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</si>
  <si>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</si>
  <si>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</si>
  <si>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</si>
  <si>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</si>
  <si>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</si>
  <si>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</si>
  <si>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</si>
  <si>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</si>
  <si>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</si>
  <si>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</si>
  <si>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</si>
  <si>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</si>
  <si>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</si>
  <si>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</si>
  <si>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</si>
  <si>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</si>
  <si>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</si>
  <si>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</si>
  <si>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</si>
  <si>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</si>
  <si>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</si>
  <si>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</si>
  <si>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</si>
  <si>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</si>
  <si>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</si>
  <si>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</si>
  <si>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</si>
  <si>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</si>
  <si>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</si>
  <si>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</si>
  <si>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</si>
  <si>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</si>
  <si>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</si>
  <si>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</si>
  <si>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</si>
  <si>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</si>
  <si>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</si>
  <si>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</si>
  <si>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</si>
  <si>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</si>
  <si>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</si>
  <si>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</si>
  <si>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</si>
  <si>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</si>
  <si>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</si>
  <si>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</si>
  <si>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</si>
  <si>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</si>
  <si>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</si>
  <si>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</si>
  <si>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</si>
  <si>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</si>
  <si>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</si>
  <si>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</si>
  <si>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</si>
  <si>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</si>
  <si>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</si>
  <si>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</si>
  <si>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</si>
  <si>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</si>
  <si>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</si>
  <si>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</si>
  <si>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</si>
  <si>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</si>
  <si>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</si>
  <si>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</si>
  <si>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</si>
  <si>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</si>
  <si>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</si>
  <si>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</si>
  <si>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</si>
  <si>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</si>
  <si>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</si>
  <si>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</si>
  <si>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</si>
  <si>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</si>
  <si>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</si>
  <si>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</si>
  <si>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</si>
  <si>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</si>
  <si>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</si>
  <si>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</si>
  <si>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</si>
  <si>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</si>
  <si>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</si>
  <si>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</si>
  <si>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</si>
  <si>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</si>
  <si>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</si>
  <si>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</si>
  <si>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</si>
  <si>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</si>
  <si>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</si>
  <si>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</si>
  <si>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</si>
  <si>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</si>
  <si>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</si>
  <si>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</si>
  <si>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</si>
  <si>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</si>
  <si>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</si>
  <si>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</si>
  <si>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</si>
  <si>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</si>
  <si>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</si>
  <si>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</si>
  <si>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</si>
  <si>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</si>
  <si>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</si>
  <si>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</si>
  <si>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</si>
  <si>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</si>
  <si>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</si>
  <si>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</si>
  <si>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</si>
  <si>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</si>
  <si>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</si>
  <si>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</si>
  <si>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</si>
  <si>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</si>
  <si>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</si>
  <si>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</si>
  <si>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</si>
  <si>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</si>
  <si>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</si>
  <si>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</si>
  <si>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</si>
  <si>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</si>
  <si>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</si>
  <si>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</si>
  <si>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</si>
  <si>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</si>
  <si>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</si>
  <si>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</si>
  <si>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</si>
  <si>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</si>
  <si>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</si>
  <si>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</si>
  <si>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</si>
  <si>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</si>
  <si>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</si>
  <si>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</si>
  <si>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</si>
  <si>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</si>
  <si>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</si>
  <si>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</si>
  <si>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</si>
  <si>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</si>
  <si>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</si>
  <si>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</si>
  <si>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</si>
  <si>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</si>
  <si>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</si>
  <si>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</si>
  <si>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</si>
  <si>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</si>
  <si>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</si>
  <si>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</si>
  <si>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</si>
  <si>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</si>
  <si>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</si>
  <si>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</si>
  <si>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</si>
  <si>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</si>
  <si>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</si>
  <si>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</si>
  <si>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</si>
  <si>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</si>
  <si>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</si>
  <si>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</si>
  <si>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</si>
  <si>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</si>
  <si>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</si>
  <si>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</si>
  <si>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</si>
  <si>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</si>
  <si>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</si>
  <si>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</si>
  <si>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</si>
  <si>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</si>
  <si>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</si>
  <si>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</si>
  <si>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</si>
  <si>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</si>
  <si>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</si>
  <si>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</si>
  <si>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</si>
  <si>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</si>
  <si>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</si>
  <si>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</si>
  <si>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</si>
  <si>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</si>
  <si>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</si>
  <si>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</si>
  <si>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</si>
  <si>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</si>
  <si>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</si>
  <si>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</si>
  <si>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</si>
  <si>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</si>
  <si>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</si>
  <si>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</si>
  <si>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</si>
  <si>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</si>
  <si>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</si>
  <si>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</si>
  <si>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</si>
  <si>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</si>
  <si>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</si>
  <si>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</si>
  <si>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</si>
  <si>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</si>
  <si>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</si>
  <si>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</si>
  <si>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</si>
  <si>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</si>
  <si>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</si>
  <si>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</si>
  <si>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</si>
  <si>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</si>
  <si>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</si>
  <si>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</si>
  <si>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</si>
  <si>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</si>
  <si>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</si>
  <si>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</si>
  <si>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</si>
  <si>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</si>
  <si>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</si>
  <si>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</si>
  <si>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</si>
  <si>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</si>
  <si>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</si>
  <si>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</si>
  <si>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</si>
  <si>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</si>
  <si>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</si>
  <si>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</si>
  <si>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</si>
  <si>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</si>
  <si>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</si>
  <si>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</si>
  <si>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</si>
  <si>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</si>
  <si>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</si>
  <si>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</si>
  <si>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</si>
  <si>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</si>
  <si>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</si>
  <si>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</si>
  <si>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</si>
  <si>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</si>
  <si>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</si>
  <si>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</si>
  <si>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</si>
  <si>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</si>
  <si>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</si>
  <si>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</si>
  <si>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</si>
  <si>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</si>
  <si>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</si>
  <si>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</si>
  <si>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</si>
  <si>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</si>
  <si>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</si>
  <si>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</si>
  <si>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</si>
  <si>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</si>
  <si>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</si>
  <si>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</si>
  <si>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</si>
  <si>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</si>
  <si>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</si>
  <si>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</si>
  <si>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</si>
  <si>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</si>
  <si>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</si>
  <si>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</si>
  <si>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</si>
  <si>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</si>
  <si>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</si>
  <si>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</si>
  <si>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</si>
  <si>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</si>
  <si>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</si>
  <si>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</si>
  <si>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</si>
  <si>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</si>
  <si>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</si>
  <si>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</si>
  <si>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</si>
  <si>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</si>
  <si>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</si>
  <si>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</si>
  <si>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</si>
  <si>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</si>
  <si>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</si>
  <si>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</si>
  <si>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</si>
  <si>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</si>
  <si>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</si>
  <si>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</si>
  <si>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</si>
  <si>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</si>
  <si>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</si>
  <si>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</si>
  <si>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</si>
  <si>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</si>
  <si>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</si>
  <si>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</si>
  <si>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</si>
  <si>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</si>
  <si>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</si>
  <si>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</si>
  <si>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</si>
  <si>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</si>
  <si>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</si>
  <si>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</si>
  <si>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</si>
  <si>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</si>
  <si>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</si>
  <si>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</si>
  <si>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</si>
  <si>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</si>
  <si>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</si>
  <si>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</si>
  <si>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</si>
  <si>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</si>
  <si>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</si>
  <si>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</si>
  <si>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</si>
  <si>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</si>
  <si>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</si>
  <si>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</si>
  <si>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</si>
  <si>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</si>
  <si>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</si>
  <si>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</si>
  <si>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</si>
  <si>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</si>
  <si>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</si>
  <si>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</si>
  <si>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</si>
  <si>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</si>
  <si>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</si>
  <si>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</si>
  <si>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</si>
  <si>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</si>
  <si>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</si>
  <si>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</si>
  <si>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</si>
  <si>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</si>
  <si>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</si>
  <si>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</si>
  <si>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</si>
  <si>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</si>
  <si>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</si>
  <si>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</si>
  <si>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</si>
  <si>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</si>
  <si>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</si>
  <si>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</si>
  <si>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</si>
  <si>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</si>
  <si>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</si>
  <si>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</si>
  <si>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</si>
  <si>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</si>
  <si>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</si>
  <si>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</si>
  <si>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</si>
  <si>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</si>
  <si>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</si>
  <si>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</si>
  <si>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</si>
  <si>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</si>
  <si>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</si>
  <si>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</si>
  <si>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</si>
  <si>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</si>
  <si>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</si>
  <si>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</si>
  <si>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</si>
  <si>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</si>
  <si>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</si>
  <si>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</si>
  <si>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</si>
  <si>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</si>
  <si>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</si>
  <si>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</si>
  <si>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</si>
  <si>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</si>
  <si>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</si>
  <si>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</si>
  <si>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</si>
  <si>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</si>
  <si>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</si>
  <si>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</si>
  <si>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</si>
  <si>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</si>
  <si>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</si>
  <si>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</si>
  <si>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</si>
  <si>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</si>
  <si>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</si>
  <si>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</si>
  <si>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</si>
  <si>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</si>
  <si>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</si>
  <si>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</si>
  <si>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</si>
  <si>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</si>
  <si>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</si>
  <si>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</si>
  <si>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</si>
  <si>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</si>
  <si>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</si>
  <si>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</si>
  <si>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</si>
  <si>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</si>
  <si>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</si>
  <si>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</si>
  <si>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</si>
  <si>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</si>
  <si>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</si>
  <si>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</si>
  <si>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</si>
  <si>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</si>
  <si>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</si>
  <si>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</si>
  <si>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</si>
  <si>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</si>
  <si>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</si>
  <si>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</si>
  <si>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</si>
  <si>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</si>
  <si>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</si>
  <si>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</si>
  <si>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</si>
  <si>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</si>
  <si>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</si>
  <si>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</si>
  <si>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</si>
  <si>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</si>
  <si>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</si>
  <si>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</si>
  <si>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</si>
  <si>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</si>
  <si>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</si>
  <si>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</si>
  <si>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</si>
  <si>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</si>
  <si>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</si>
  <si>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</si>
  <si>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</si>
  <si>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</si>
  <si>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</si>
  <si>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</si>
  <si>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</si>
  <si>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</si>
  <si>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</si>
  <si>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</si>
  <si>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</si>
  <si>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</si>
  <si>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</si>
  <si>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</si>
  <si>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</si>
  <si>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</si>
  <si>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</si>
  <si>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</si>
  <si>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</si>
  <si>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</si>
  <si>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</si>
  <si>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</si>
  <si>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</si>
  <si>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</si>
  <si>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</si>
  <si>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</si>
  <si>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</si>
  <si>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</si>
  <si>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</si>
  <si>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</si>
  <si>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</si>
  <si>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</si>
  <si>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</si>
  <si>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</si>
  <si>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</si>
  <si>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</si>
  <si>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</si>
  <si>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</si>
  <si>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</si>
  <si>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</si>
  <si>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</si>
  <si>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</si>
  <si>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</si>
  <si>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</si>
  <si>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</si>
  <si>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</si>
  <si>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</si>
  <si>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</si>
  <si>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</si>
  <si>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</si>
  <si>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</si>
  <si>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</si>
  <si>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</si>
  <si>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</si>
  <si>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</si>
  <si>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</si>
  <si>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</si>
  <si>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</si>
  <si>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</si>
  <si>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</si>
  <si>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</si>
  <si>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</si>
  <si>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</si>
  <si>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</si>
  <si>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</si>
  <si>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</si>
  <si>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</si>
  <si>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</si>
  <si>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</si>
  <si>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</si>
  <si>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</si>
  <si>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</si>
  <si>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</si>
  <si>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</si>
  <si>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</si>
  <si>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</si>
  <si>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</si>
  <si>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</si>
  <si>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</si>
  <si>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</si>
  <si>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</si>
  <si>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</si>
  <si>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</si>
  <si>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</si>
  <si>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</si>
  <si>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</si>
  <si>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</si>
  <si>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</si>
  <si>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</si>
  <si>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</si>
  <si>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</si>
  <si>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</si>
  <si>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</si>
  <si>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</si>
  <si>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</si>
  <si>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</si>
  <si>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</si>
  <si>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</si>
  <si>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</si>
  <si>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</si>
  <si>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</si>
  <si>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</si>
  <si>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</si>
  <si>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</si>
  <si>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</si>
  <si>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</si>
  <si>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</si>
  <si>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</si>
  <si>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</si>
  <si>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</si>
  <si>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</si>
  <si>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</si>
  <si>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</si>
  <si>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</si>
  <si>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</si>
  <si>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</si>
  <si>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</si>
  <si>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</si>
  <si>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</si>
  <si>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</si>
  <si>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</si>
  <si>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</si>
  <si>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</si>
  <si>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</si>
  <si>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</si>
  <si>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</si>
  <si>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</si>
  <si>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</si>
  <si>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</si>
  <si>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</si>
  <si>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</si>
  <si>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</si>
  <si>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</si>
  <si>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</si>
  <si>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</si>
  <si>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</si>
  <si>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</si>
  <si>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</si>
  <si>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</si>
  <si>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</si>
  <si>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</si>
  <si>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</si>
  <si>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</si>
  <si>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</si>
  <si>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</si>
  <si>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</si>
  <si>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</si>
  <si>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</si>
  <si>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</si>
  <si>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</si>
  <si>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</si>
  <si>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</si>
  <si>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</si>
  <si>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</si>
  <si>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</si>
  <si>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</si>
  <si>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</si>
  <si>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</si>
  <si>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</si>
  <si>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</si>
  <si>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</si>
  <si>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</si>
  <si>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</si>
  <si>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</si>
  <si>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</si>
  <si>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</si>
  <si>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</si>
  <si>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</si>
  <si>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</si>
  <si>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</si>
  <si>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</si>
  <si>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</si>
  <si>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</si>
  <si>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</si>
  <si>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</si>
  <si>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</si>
  <si>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</si>
  <si>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</si>
  <si>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</si>
  <si>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</si>
  <si>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</si>
  <si>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</si>
  <si>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</si>
  <si>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</si>
  <si>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</si>
  <si>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</si>
  <si>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</si>
  <si>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</si>
  <si>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</si>
  <si>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</si>
  <si>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</si>
  <si>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</si>
  <si>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</si>
  <si>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</si>
  <si>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</si>
  <si>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</si>
  <si>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</si>
  <si>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</si>
  <si>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</si>
  <si>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</si>
  <si>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</si>
  <si>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</si>
  <si>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</si>
  <si>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</si>
  <si>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</si>
  <si>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</si>
  <si>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</si>
  <si>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</si>
  <si>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</si>
  <si>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</si>
  <si>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</si>
  <si>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</si>
  <si>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</si>
  <si>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</si>
  <si>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</si>
  <si>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</si>
  <si>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</si>
  <si>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</si>
  <si>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</si>
  <si>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</si>
  <si>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</si>
  <si>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</si>
  <si>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</si>
  <si>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</si>
  <si>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</si>
  <si>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</si>
  <si>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</si>
  <si>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</si>
  <si>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</si>
  <si>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</si>
  <si>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</si>
  <si>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</si>
  <si>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</si>
  <si>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</si>
  <si>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</si>
  <si>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</si>
  <si>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</si>
  <si>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</si>
  <si>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</si>
  <si>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</si>
  <si>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</si>
  <si>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</si>
  <si>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</si>
  <si>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</si>
  <si>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</si>
  <si>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</si>
  <si>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</si>
  <si>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</si>
  <si>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</si>
  <si>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</si>
  <si>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</si>
  <si>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</si>
  <si>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</si>
  <si>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</si>
  <si>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</si>
  <si>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</si>
  <si>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</si>
  <si>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</si>
  <si>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</si>
  <si>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</si>
  <si>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</si>
  <si>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</si>
  <si>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</si>
  <si>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</si>
  <si>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</si>
  <si>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</si>
  <si>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</si>
  <si>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</si>
  <si>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</si>
  <si>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</si>
  <si>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</si>
  <si>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</si>
  <si>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</si>
  <si>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</si>
  <si>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</si>
  <si>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</si>
  <si>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</si>
  <si>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</si>
  <si>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</si>
  <si>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</si>
  <si>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</si>
  <si>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</si>
  <si>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</si>
  <si>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</si>
  <si>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</si>
  <si>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</si>
  <si>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</si>
  <si>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</si>
  <si>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</si>
  <si>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</si>
  <si>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</si>
  <si>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</si>
  <si>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</si>
  <si>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</si>
  <si>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</si>
  <si>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</si>
  <si>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</si>
  <si>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</si>
  <si>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</si>
  <si>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</si>
  <si>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</si>
  <si>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</si>
  <si>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</si>
  <si>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</si>
  <si>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</si>
  <si>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</si>
  <si>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</si>
  <si>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</si>
  <si>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</si>
  <si>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</si>
  <si>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</si>
  <si>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</si>
  <si>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</si>
  <si>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</si>
  <si>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</si>
  <si>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</si>
  <si>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</si>
  <si>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</si>
  <si>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</si>
  <si>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</si>
  <si>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</si>
  <si>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</si>
  <si>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</si>
  <si>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</si>
  <si>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</si>
  <si>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</si>
  <si>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</si>
  <si>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</si>
  <si>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</si>
  <si>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</si>
  <si>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</si>
  <si>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</si>
  <si>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</si>
  <si>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</si>
  <si>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</si>
  <si>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</si>
  <si>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</si>
  <si>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</si>
  <si>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</si>
  <si>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</si>
  <si>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</si>
  <si>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</si>
  <si>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</si>
  <si>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</si>
  <si>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</si>
  <si>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</si>
  <si>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</si>
  <si>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</si>
  <si>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</si>
  <si>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</si>
  <si>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</si>
  <si>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</si>
  <si>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</si>
  <si>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</si>
  <si>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</si>
  <si>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</si>
  <si>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</si>
  <si>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</si>
  <si>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</si>
  <si>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</si>
  <si>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</si>
  <si>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</si>
  <si>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</si>
  <si>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</si>
  <si>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</si>
  <si>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</si>
  <si>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</si>
  <si>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</si>
  <si>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</si>
  <si>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</si>
  <si>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</si>
  <si>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</si>
  <si>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</si>
  <si>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</si>
  <si>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</si>
  <si>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</si>
  <si>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</si>
  <si>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</si>
  <si>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</si>
  <si>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</si>
  <si>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</si>
  <si>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</si>
  <si>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</si>
  <si>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</si>
  <si>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</si>
  <si>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</si>
  <si>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</si>
  <si>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</si>
  <si>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</si>
  <si>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</si>
  <si>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</si>
  <si>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</si>
  <si>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</si>
  <si>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</si>
  <si>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</si>
  <si>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</si>
  <si>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</si>
  <si>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</si>
  <si>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</si>
  <si>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</si>
  <si>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</si>
  <si>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</si>
  <si>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</si>
  <si>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</si>
  <si>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</si>
  <si>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</si>
  <si>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</si>
  <si>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</si>
  <si>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</si>
  <si>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</si>
  <si>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</si>
  <si>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</si>
  <si>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</si>
  <si>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</si>
  <si>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</si>
  <si>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</si>
  <si>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</si>
  <si>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</si>
  <si>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</si>
  <si>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</si>
  <si>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</si>
  <si>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</si>
  <si>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</si>
  <si>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</si>
  <si>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</si>
  <si>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</si>
  <si>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</si>
  <si>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</si>
  <si>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</si>
  <si>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</si>
  <si>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</si>
  <si>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</si>
  <si>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</si>
  <si>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</si>
  <si>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</si>
  <si>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</si>
  <si>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</si>
  <si>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</si>
  <si>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</si>
  <si>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</si>
  <si>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</si>
  <si>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</si>
  <si>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</si>
  <si>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</si>
  <si>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</si>
  <si>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</si>
  <si>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</si>
  <si>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</si>
  <si>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</si>
  <si>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</si>
  <si>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</si>
  <si>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</si>
  <si>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</si>
  <si>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</si>
  <si>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</si>
  <si>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</si>
  <si>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</si>
  <si>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</si>
  <si>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</si>
  <si>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</si>
  <si>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</si>
  <si>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</si>
  <si>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</si>
  <si>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</si>
  <si>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</si>
  <si>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</si>
  <si>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</si>
  <si>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</si>
  <si>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</si>
  <si>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</si>
  <si>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</si>
  <si>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</si>
  <si>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</si>
  <si>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</si>
  <si>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</si>
  <si>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</si>
  <si>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</si>
  <si>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</si>
  <si>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</si>
  <si>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</si>
  <si>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</si>
  <si>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</si>
  <si>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</si>
  <si>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</si>
  <si>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</si>
  <si>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</si>
  <si>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</si>
  <si>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</si>
  <si>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</si>
  <si>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</si>
  <si>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</si>
  <si>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</si>
  <si>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</si>
  <si>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</si>
  <si>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</si>
  <si>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</si>
  <si>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</si>
  <si>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</si>
  <si>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</si>
  <si>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</si>
  <si>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</si>
  <si>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</si>
  <si>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</si>
  <si>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</si>
  <si>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</si>
  <si>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</si>
  <si>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</si>
  <si>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</si>
  <si>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</si>
  <si>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</si>
  <si>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</si>
  <si>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</si>
  <si>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</si>
  <si>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</si>
  <si>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</si>
  <si>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</si>
  <si>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</si>
  <si>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</si>
  <si>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</si>
  <si>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</si>
  <si>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</si>
  <si>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</si>
  <si>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</si>
  <si>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</si>
  <si>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</si>
  <si>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</si>
  <si>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</si>
  <si>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</si>
  <si>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</si>
  <si>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</si>
  <si>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</si>
  <si>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</si>
  <si>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</si>
  <si>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</si>
  <si>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</si>
  <si>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</si>
  <si>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</si>
  <si>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</si>
  <si>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</si>
  <si>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</si>
  <si>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</si>
  <si>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</si>
  <si>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</si>
  <si>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</si>
  <si>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</si>
  <si>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</si>
  <si>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</si>
  <si>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</si>
  <si>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</si>
  <si>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</si>
  <si>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</si>
  <si>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</si>
  <si>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</si>
  <si>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</si>
  <si>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</si>
  <si>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</si>
  <si>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</si>
  <si>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</si>
  <si>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</si>
  <si>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</si>
  <si>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</si>
  <si>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</si>
  <si>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</si>
  <si>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</si>
  <si>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</si>
  <si>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</si>
  <si>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</si>
  <si>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</si>
  <si>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</si>
  <si>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</si>
  <si>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</si>
  <si>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</si>
  <si>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</si>
  <si>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</si>
  <si>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</si>
  <si>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</si>
  <si>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</si>
  <si>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</si>
  <si>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</si>
  <si>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</si>
  <si>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</si>
  <si>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</si>
  <si>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</si>
  <si>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</si>
  <si>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</si>
  <si>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</si>
  <si>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</si>
  <si>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</si>
  <si>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</si>
  <si>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</si>
  <si>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</si>
  <si>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</si>
  <si>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</si>
  <si>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</si>
  <si>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</si>
  <si>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</si>
  <si>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</si>
  <si>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</si>
  <si>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</si>
  <si>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</si>
  <si>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</si>
  <si>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</si>
  <si>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</si>
  <si>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</si>
  <si>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</si>
  <si>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</si>
  <si>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</si>
  <si>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</si>
  <si>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</si>
  <si>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</si>
  <si>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</si>
  <si>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</si>
  <si>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</si>
  <si>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</si>
  <si>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</si>
  <si>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</si>
  <si>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</si>
  <si>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</si>
  <si>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</si>
  <si>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</si>
  <si>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</si>
  <si>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</si>
  <si>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</si>
  <si>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</si>
  <si>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</si>
  <si>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</si>
  <si>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</si>
  <si>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</si>
  <si>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</si>
  <si>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</si>
  <si>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</si>
  <si>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</si>
  <si>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</si>
  <si>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</si>
  <si>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</si>
  <si>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</si>
  <si>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</si>
  <si>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</si>
  <si>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</si>
  <si>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</si>
  <si>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</si>
  <si>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</si>
  <si>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</si>
  <si>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</si>
  <si>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</si>
  <si>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</si>
  <si>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</si>
  <si>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</si>
  <si>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</si>
  <si>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</si>
  <si>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</si>
  <si>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</si>
  <si>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</si>
  <si>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</si>
  <si>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</si>
  <si>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</si>
  <si>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</si>
  <si>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</si>
  <si>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</si>
  <si>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</si>
  <si>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</si>
  <si>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</si>
  <si>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</si>
  <si>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</si>
  <si>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</si>
  <si>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</si>
  <si>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</si>
  <si>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</si>
  <si>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</si>
  <si>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</si>
  <si>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</si>
  <si>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</si>
  <si>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</si>
  <si>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</si>
  <si>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</si>
  <si>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</si>
  <si>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</si>
  <si>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</si>
  <si>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</si>
  <si>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</si>
  <si>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</si>
  <si>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</si>
  <si>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</si>
  <si>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</si>
  <si>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</si>
  <si>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</si>
  <si>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</si>
  <si>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</si>
  <si>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</si>
  <si>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</si>
  <si>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</si>
  <si>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</si>
  <si>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</si>
  <si>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</si>
  <si>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</si>
  <si>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</si>
  <si>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</si>
  <si>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</si>
  <si>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</si>
  <si>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</si>
  <si>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</si>
  <si>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</si>
  <si>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</si>
  <si>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</si>
  <si>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</si>
  <si>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</si>
  <si>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</si>
  <si>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</si>
  <si>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</si>
  <si>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</si>
  <si>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</si>
  <si>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</si>
  <si>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</si>
  <si>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</si>
  <si>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</si>
  <si>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</si>
  <si>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</si>
  <si>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</si>
  <si>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</si>
  <si>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</si>
  <si>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</si>
  <si>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</si>
  <si>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</si>
  <si>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</si>
  <si>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</si>
  <si>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</si>
  <si>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</si>
  <si>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</si>
  <si>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</si>
  <si>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</si>
  <si>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</si>
  <si>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</si>
  <si>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</si>
  <si>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</si>
  <si>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</si>
  <si>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</si>
  <si>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</si>
  <si>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</si>
  <si>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</si>
  <si>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</si>
  <si>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</si>
  <si>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</si>
  <si>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</si>
  <si>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</si>
  <si>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</si>
  <si>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</si>
  <si>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</si>
  <si>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</si>
  <si>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</si>
  <si>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</si>
  <si>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</si>
  <si>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</si>
  <si>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</si>
  <si>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</si>
  <si>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</si>
  <si>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</si>
  <si>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</si>
  <si>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</si>
  <si>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</si>
  <si>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</si>
  <si>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</si>
  <si>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</si>
  <si>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</si>
  <si>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</si>
  <si>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</si>
  <si>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</si>
  <si>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</si>
  <si>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</si>
  <si>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</si>
  <si>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</si>
  <si>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</si>
  <si>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</si>
  <si>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</si>
  <si>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</si>
  <si>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</si>
  <si>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</si>
  <si>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</si>
  <si>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</si>
  <si>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</si>
  <si>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</si>
  <si>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</si>
  <si>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</si>
  <si>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</si>
  <si>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</si>
  <si>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</si>
  <si>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</si>
  <si>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</si>
  <si>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</si>
  <si>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</si>
  <si>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</si>
  <si>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</si>
  <si>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</si>
  <si>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</si>
  <si>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</si>
  <si>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</si>
  <si>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</si>
  <si>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</si>
  <si>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</si>
  <si>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</si>
  <si>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</si>
  <si>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</si>
  <si>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</si>
  <si>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</si>
  <si>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</si>
  <si>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</si>
  <si>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</si>
  <si>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</si>
  <si>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</si>
  <si>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</si>
  <si>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</si>
  <si>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</si>
  <si>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</si>
  <si>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</si>
  <si>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</si>
  <si>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</si>
  <si>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</si>
  <si>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</si>
  <si>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</si>
  <si>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</si>
  <si>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</si>
  <si>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</si>
  <si>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</si>
  <si>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</si>
  <si>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</si>
  <si>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</si>
  <si>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</si>
  <si>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</si>
  <si>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</si>
  <si>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</si>
  <si>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</si>
  <si>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</si>
  <si>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</si>
  <si>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</si>
  <si>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</si>
  <si>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</si>
  <si>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</si>
  <si>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</si>
  <si>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</si>
  <si>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</si>
  <si>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</si>
  <si>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</si>
  <si>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</si>
  <si>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</si>
  <si>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</si>
  <si>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</si>
  <si>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</si>
  <si>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</si>
  <si>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</si>
  <si>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</si>
  <si>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</si>
  <si>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</si>
  <si>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</si>
  <si>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</si>
  <si>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</si>
  <si>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</si>
  <si>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</si>
  <si>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</si>
  <si>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</si>
  <si>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</si>
  <si>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</si>
  <si>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</si>
  <si>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</si>
  <si>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</si>
  <si>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</si>
  <si>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</si>
  <si>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</si>
  <si>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</si>
  <si>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</si>
  <si>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</si>
  <si>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</si>
  <si>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</si>
  <si>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</si>
  <si>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</si>
  <si>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</si>
  <si>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</si>
  <si>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</si>
  <si>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</si>
  <si>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</si>
  <si>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</si>
  <si>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</si>
  <si>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</si>
  <si>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</si>
  <si>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</si>
  <si>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</si>
  <si>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</si>
  <si>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</si>
  <si>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</si>
  <si>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</si>
  <si>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</si>
  <si>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</si>
  <si>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</si>
  <si>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</si>
  <si>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</si>
  <si>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</si>
  <si>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</si>
  <si>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</si>
  <si>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</si>
  <si>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</si>
  <si>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</si>
  <si>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</si>
  <si>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</si>
  <si>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</si>
  <si>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</si>
  <si>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</si>
  <si>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</si>
  <si>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</si>
  <si>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</si>
  <si>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</si>
  <si>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</si>
  <si>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</si>
  <si>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</si>
  <si>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</si>
  <si>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</si>
  <si>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</si>
  <si>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</si>
  <si>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</si>
  <si>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</si>
  <si>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</si>
  <si>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</si>
  <si>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</si>
  <si>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</si>
  <si>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</si>
  <si>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</si>
  <si>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</si>
  <si>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</si>
  <si>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</si>
  <si>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</si>
  <si>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</si>
  <si>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</si>
  <si>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</si>
  <si>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</si>
  <si>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</si>
  <si>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</si>
  <si>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</si>
  <si>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</si>
  <si>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</si>
  <si>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</si>
  <si>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</si>
  <si>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</si>
  <si>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</si>
  <si>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</si>
  <si>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</si>
  <si>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</si>
  <si>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</si>
  <si>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</si>
  <si>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</si>
  <si>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</si>
  <si>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</si>
  <si>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</si>
  <si>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</si>
  <si>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</si>
  <si>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</si>
  <si>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</si>
  <si>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</si>
  <si>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</si>
  <si>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</si>
  <si>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</si>
  <si>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</si>
  <si>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</si>
  <si>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</si>
  <si>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</si>
  <si>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</si>
  <si>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</si>
  <si>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</si>
  <si>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</si>
  <si>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</si>
  <si>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</si>
  <si>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</si>
  <si>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</si>
  <si>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</si>
  <si>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</si>
  <si>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</si>
  <si>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</si>
  <si>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</si>
  <si>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</si>
  <si>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</si>
  <si>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</si>
  <si>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</si>
  <si>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</si>
  <si>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</si>
  <si>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</si>
  <si>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</si>
  <si>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</si>
  <si>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</si>
  <si>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</si>
  <si>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</si>
  <si>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</si>
  <si>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</si>
  <si>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</si>
  <si>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</si>
  <si>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</si>
  <si>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</si>
  <si>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</si>
  <si>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</si>
  <si>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</si>
  <si>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</si>
  <si>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</si>
  <si>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</si>
  <si>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</si>
  <si>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</si>
  <si>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</si>
  <si>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</si>
  <si>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</si>
  <si>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</si>
  <si>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</si>
  <si>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</si>
  <si>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</si>
  <si>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</si>
  <si>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</si>
  <si>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</si>
  <si>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</si>
  <si>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</si>
  <si>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</si>
  <si>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</si>
  <si>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</si>
  <si>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</si>
  <si>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</si>
  <si>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</si>
  <si>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</si>
  <si>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</si>
  <si>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</si>
  <si>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</si>
  <si>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</si>
  <si>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</si>
  <si>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</si>
  <si>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</si>
  <si>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</si>
  <si>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</si>
  <si>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</si>
  <si>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</si>
  <si>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</si>
  <si>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</si>
  <si>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</si>
  <si>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</si>
  <si>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</si>
  <si>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</si>
  <si>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</si>
  <si>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</si>
  <si>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</si>
  <si>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</si>
  <si>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</si>
  <si>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</si>
  <si>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</si>
  <si>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</si>
  <si>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</si>
  <si>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</si>
  <si>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</si>
  <si>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</si>
  <si>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</si>
  <si>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</si>
  <si>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</si>
  <si>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</si>
  <si>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</si>
  <si>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</si>
  <si>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</si>
  <si>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</si>
  <si>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</si>
  <si>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</si>
  <si>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</si>
  <si>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</si>
  <si>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</si>
  <si>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</si>
  <si>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</si>
  <si>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</si>
  <si>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</si>
  <si>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</si>
  <si>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</si>
  <si>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</si>
  <si>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</si>
  <si>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</si>
  <si>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</si>
  <si>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</si>
  <si>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</si>
  <si>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</si>
  <si>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</si>
  <si>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</si>
  <si>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</si>
  <si>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</si>
  <si>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</si>
  <si>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</si>
  <si>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</si>
  <si>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</si>
  <si>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</si>
  <si>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</si>
  <si>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</si>
  <si>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</si>
  <si>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</si>
  <si>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</si>
  <si>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</si>
  <si>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</si>
  <si>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</si>
  <si>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</si>
  <si>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</si>
  <si>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</si>
  <si>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</si>
  <si>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</si>
  <si>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</si>
  <si>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</si>
  <si>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</si>
  <si>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</si>
  <si>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</si>
  <si>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</si>
  <si>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</si>
  <si>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</si>
  <si>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</si>
  <si>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</si>
  <si>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</si>
  <si>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</si>
  <si>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</si>
  <si>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</si>
  <si>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</si>
  <si>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</si>
  <si>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</si>
  <si>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</si>
  <si>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</si>
  <si>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</si>
  <si>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</si>
  <si>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</si>
  <si>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</si>
  <si>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</si>
  <si>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</si>
  <si>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</si>
  <si>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</si>
  <si>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</si>
  <si>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</si>
  <si>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</si>
  <si>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</si>
  <si>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</si>
  <si>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</si>
  <si>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</si>
  <si>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</si>
  <si>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</si>
  <si>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</si>
  <si>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</si>
  <si>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</si>
  <si>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</si>
  <si>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</si>
  <si>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</si>
  <si>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</si>
  <si>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</si>
  <si>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</si>
  <si>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</si>
  <si>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</si>
  <si>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</si>
  <si>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</si>
  <si>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</si>
  <si>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</si>
  <si>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</si>
  <si>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</si>
  <si>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</si>
  <si>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</si>
  <si>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</si>
  <si>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</si>
  <si>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</si>
  <si>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</si>
  <si>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</si>
  <si>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</si>
  <si>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</si>
  <si>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</si>
  <si>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</si>
  <si>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</si>
  <si>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</si>
  <si>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</si>
  <si>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</si>
  <si>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</si>
  <si>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</si>
  <si>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</si>
  <si>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</si>
  <si>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</si>
  <si>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</si>
  <si>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</si>
  <si>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</si>
  <si>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</si>
  <si>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</si>
  <si>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</si>
  <si>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</si>
  <si>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</si>
  <si>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</si>
  <si>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</si>
  <si>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</si>
  <si>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</si>
  <si>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</si>
  <si>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</si>
  <si>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</si>
  <si>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</si>
  <si>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</si>
  <si>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</si>
  <si>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</si>
  <si>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</si>
  <si>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</si>
  <si>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</si>
  <si>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</si>
  <si>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</si>
  <si>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</si>
  <si>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</si>
  <si>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</si>
  <si>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</si>
  <si>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</si>
  <si>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</si>
  <si>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</si>
  <si>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</si>
  <si>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</si>
  <si>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</si>
  <si>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</si>
  <si>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</si>
  <si>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</si>
  <si>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</si>
  <si>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</si>
  <si>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</si>
  <si>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</si>
  <si>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</si>
  <si>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</si>
  <si>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</si>
  <si>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</si>
  <si>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</si>
  <si>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</si>
  <si>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</si>
  <si>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</si>
  <si>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</si>
  <si>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</si>
  <si>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</si>
  <si>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</si>
  <si>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</si>
  <si>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</si>
  <si>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</si>
  <si>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</si>
  <si>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</si>
  <si>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</si>
  <si>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</si>
  <si>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</si>
  <si>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</si>
  <si>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</si>
  <si>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</si>
  <si>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</si>
  <si>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</si>
  <si>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</si>
  <si>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</si>
  <si>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</si>
  <si>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</si>
  <si>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</si>
  <si>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</si>
  <si>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</si>
  <si>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</si>
  <si>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</si>
  <si>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</si>
  <si>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</si>
  <si>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</si>
  <si>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</si>
  <si>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</si>
  <si>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</si>
  <si>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</si>
  <si>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</si>
  <si>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</si>
  <si>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</si>
  <si>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</si>
  <si>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</si>
  <si>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</si>
  <si>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</si>
  <si>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</si>
  <si>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</si>
  <si>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</si>
  <si>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</si>
  <si>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</si>
  <si>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</si>
  <si>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</si>
  <si>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</si>
  <si>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</si>
  <si>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</si>
  <si>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</si>
  <si>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</si>
  <si>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</si>
  <si>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</si>
  <si>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</si>
  <si>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</si>
  <si>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</si>
  <si>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</si>
  <si>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</si>
  <si>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</si>
  <si>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</si>
  <si>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</si>
  <si>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</si>
  <si>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</si>
  <si>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</si>
  <si>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</si>
  <si>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</si>
  <si>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</si>
  <si>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</si>
  <si>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</si>
  <si>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</si>
  <si>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</si>
  <si>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</si>
  <si>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</si>
  <si>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</si>
  <si>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</si>
  <si>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</si>
  <si>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</si>
  <si>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</si>
  <si>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</si>
  <si>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</si>
  <si>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</si>
  <si>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</si>
  <si>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</si>
  <si>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</si>
  <si>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</si>
  <si>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</si>
  <si>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</si>
  <si>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</si>
  <si>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</si>
  <si>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</si>
  <si>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</si>
  <si>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</si>
  <si>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</si>
  <si>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</si>
  <si>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</si>
  <si>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</si>
  <si>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</si>
  <si>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</si>
  <si>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</si>
  <si>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</si>
  <si>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</si>
  <si>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</si>
  <si>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</si>
  <si>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</si>
  <si>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</si>
  <si>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</si>
  <si>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</si>
  <si>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</si>
  <si>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</si>
  <si>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</si>
  <si>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</si>
  <si>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</si>
  <si>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</si>
  <si>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</si>
  <si>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</si>
  <si>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</si>
  <si>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</si>
  <si>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</si>
  <si>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</si>
  <si>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</si>
  <si>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</si>
  <si>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</si>
  <si>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</si>
  <si>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</si>
  <si>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</si>
  <si>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</si>
  <si>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</si>
  <si>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</si>
  <si>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</si>
  <si>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</si>
  <si>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</si>
  <si>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</si>
  <si>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</si>
  <si>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</si>
  <si>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</si>
  <si>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</si>
  <si>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</si>
  <si>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</si>
  <si>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</si>
  <si>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</si>
  <si>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</si>
  <si>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</si>
  <si>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</si>
  <si>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</si>
  <si>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</si>
  <si>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</si>
  <si>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</si>
  <si>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</si>
  <si>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</si>
  <si>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</si>
  <si>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</si>
  <si>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</si>
  <si>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</si>
  <si>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</si>
  <si>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</si>
  <si>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</si>
  <si>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</si>
  <si>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</si>
  <si>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</si>
  <si>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</si>
  <si>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</si>
  <si>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</si>
  <si>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</si>
  <si>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</si>
  <si>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</si>
  <si>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</si>
  <si>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</si>
  <si>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</si>
  <si>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</si>
  <si>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</si>
  <si>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</si>
  <si>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</si>
  <si>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</si>
  <si>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</si>
  <si>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</si>
  <si>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</si>
  <si>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</si>
  <si>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</si>
  <si>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</si>
  <si>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</si>
  <si>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</si>
  <si>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</si>
  <si>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</si>
  <si>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</si>
  <si>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</si>
  <si>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</si>
  <si>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</si>
  <si>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</si>
  <si>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</si>
  <si>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</si>
  <si>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</si>
  <si>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</si>
  <si>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</si>
  <si>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</si>
  <si>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</si>
  <si>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</si>
  <si>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</si>
  <si>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</si>
  <si>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</si>
  <si>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</si>
  <si>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</si>
  <si>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</si>
  <si>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</si>
  <si>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</si>
  <si>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</si>
  <si>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</si>
  <si>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</si>
  <si>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</si>
  <si>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</si>
  <si>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</si>
  <si>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</si>
  <si>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</si>
  <si>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</si>
  <si>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</si>
  <si>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</si>
  <si>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</si>
  <si>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</si>
  <si>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</si>
  <si>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</si>
  <si>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</si>
  <si>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</si>
  <si>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</si>
  <si>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</si>
  <si>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</si>
  <si>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</si>
  <si>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</si>
  <si>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</si>
  <si>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</si>
  <si>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</si>
  <si>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</si>
  <si>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</si>
  <si>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</si>
  <si>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</si>
  <si>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</si>
  <si>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</si>
  <si>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</si>
  <si>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</si>
  <si>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</si>
  <si>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</si>
  <si>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</si>
  <si>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</si>
  <si>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</si>
  <si>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</si>
  <si>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</si>
  <si>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</si>
  <si>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</si>
  <si>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</si>
  <si>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</si>
  <si>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</si>
  <si>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</si>
  <si>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</si>
  <si>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</si>
  <si>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</si>
  <si>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</si>
  <si>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</si>
  <si>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</si>
  <si>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</si>
  <si>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</si>
  <si>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</si>
  <si>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</si>
  <si>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</si>
  <si>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</si>
  <si>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</si>
  <si>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</si>
  <si>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</si>
  <si>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</si>
  <si>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</si>
  <si>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</si>
  <si>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</si>
  <si>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</si>
  <si>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</si>
  <si>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</si>
  <si>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</si>
  <si>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</si>
  <si>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</si>
  <si>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</si>
  <si>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</si>
  <si>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</si>
  <si>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</si>
  <si>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</si>
  <si>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</si>
  <si>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</si>
  <si>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</si>
  <si>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</si>
  <si>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</si>
  <si>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</si>
  <si>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</si>
  <si>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</si>
  <si>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</si>
  <si>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</si>
  <si>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</si>
  <si>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</si>
  <si>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</si>
  <si>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</si>
  <si>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</si>
  <si>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</si>
  <si>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</si>
  <si>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</si>
  <si>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</si>
  <si>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</si>
  <si>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</si>
  <si>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</si>
  <si>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</si>
  <si>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</si>
  <si>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</si>
  <si>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</si>
  <si>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</si>
  <si>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</si>
  <si>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</si>
  <si>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</si>
  <si>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</si>
  <si>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</si>
  <si>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</si>
  <si>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</si>
  <si>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</si>
  <si>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</si>
  <si>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</si>
  <si>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</si>
  <si>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</si>
  <si>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</si>
  <si>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</si>
  <si>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</si>
  <si>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</si>
  <si>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</si>
  <si>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</si>
  <si>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</si>
  <si>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</si>
  <si>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</si>
  <si>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</si>
  <si>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</si>
  <si>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</si>
  <si>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</si>
  <si>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</si>
  <si>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</si>
  <si>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</si>
  <si>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</si>
  <si>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</si>
  <si>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</si>
  <si>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</si>
  <si>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</si>
  <si>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</si>
  <si>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</si>
  <si>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</si>
  <si>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</si>
  <si>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</si>
  <si>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</si>
  <si>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</si>
  <si>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</si>
  <si>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</si>
  <si>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</si>
  <si>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</si>
  <si>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</si>
  <si>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</si>
  <si>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</si>
  <si>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</si>
  <si>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</si>
  <si>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</si>
  <si>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</si>
  <si>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</si>
  <si>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</si>
  <si>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</si>
  <si>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</si>
  <si>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</si>
  <si>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</si>
  <si>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</si>
  <si>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</si>
  <si>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</si>
  <si>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</si>
  <si>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</si>
  <si>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</si>
  <si>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</si>
  <si>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</si>
  <si>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</si>
  <si>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</si>
  <si>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</si>
  <si>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</si>
  <si>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</si>
  <si>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</si>
  <si>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</si>
  <si>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</si>
  <si>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</si>
  <si>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</si>
  <si>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</si>
  <si>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</si>
  <si>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</si>
  <si>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</si>
  <si>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</si>
  <si>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</si>
  <si>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</si>
  <si>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</si>
  <si>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</si>
  <si>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</si>
  <si>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</si>
  <si>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</si>
  <si>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</si>
  <si>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</si>
  <si>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</si>
  <si>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</si>
  <si>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</si>
  <si>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</si>
  <si>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</si>
  <si>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</si>
  <si>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</si>
  <si>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</si>
  <si>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</si>
  <si>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</si>
  <si>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</si>
  <si>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</si>
  <si>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</si>
  <si>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</si>
  <si>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</si>
  <si>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</si>
  <si>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</si>
  <si>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</si>
  <si>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</si>
  <si>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</si>
  <si>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</si>
  <si>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</si>
  <si>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</si>
  <si>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</si>
  <si>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</si>
  <si>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</si>
  <si>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</si>
  <si>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</si>
  <si>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</si>
  <si>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</si>
  <si>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</si>
  <si>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</si>
  <si>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</si>
  <si>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</si>
  <si>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</si>
  <si>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</si>
  <si>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</si>
  <si>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</si>
  <si>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</si>
  <si>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</si>
  <si>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</si>
  <si>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</si>
  <si>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</si>
  <si>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</si>
  <si>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</si>
  <si>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</si>
  <si>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</si>
  <si>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</si>
  <si>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</si>
  <si>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</si>
  <si>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</si>
  <si>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</si>
  <si>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</si>
  <si>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</si>
  <si>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</si>
  <si>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</si>
  <si>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</si>
  <si>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</si>
  <si>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</si>
  <si>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</si>
  <si>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</si>
  <si>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</si>
  <si>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</si>
  <si>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</si>
  <si>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</si>
  <si>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</si>
  <si>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</si>
  <si>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</si>
  <si>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</si>
  <si>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</si>
  <si>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</si>
  <si>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</si>
  <si>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</si>
  <si>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</si>
  <si>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</si>
  <si>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</si>
  <si>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</si>
  <si>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</si>
  <si>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</si>
  <si>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</si>
  <si>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</si>
  <si>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</si>
  <si>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</si>
  <si>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</si>
  <si>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</si>
  <si>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</si>
  <si>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</si>
  <si>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</si>
  <si>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</si>
  <si>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</si>
  <si>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</si>
  <si>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</si>
  <si>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</si>
  <si>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</si>
  <si>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</si>
  <si>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</si>
  <si>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</si>
  <si>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</si>
  <si>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</si>
  <si>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</si>
  <si>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</si>
  <si>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</si>
  <si>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</si>
  <si>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</si>
  <si>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</si>
  <si>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</si>
  <si>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</si>
  <si>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</si>
  <si>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</si>
  <si>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</si>
  <si>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</si>
  <si>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</si>
  <si>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</si>
  <si>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</si>
  <si>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</si>
  <si>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</si>
  <si>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</si>
  <si>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</si>
  <si>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</si>
  <si>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</si>
  <si>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</si>
  <si>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</si>
  <si>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</si>
  <si>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</si>
  <si>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</si>
  <si>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</si>
  <si>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</si>
  <si>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</si>
  <si>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</si>
  <si>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</si>
  <si>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</si>
  <si>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</si>
  <si>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</si>
  <si>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</si>
  <si>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</si>
  <si>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</si>
  <si>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</si>
  <si>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</si>
  <si>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</si>
  <si>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</si>
  <si>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</si>
  <si>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</si>
  <si>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</si>
  <si>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</si>
  <si>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</si>
  <si>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</si>
  <si>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</si>
  <si>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</si>
  <si>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</si>
  <si>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</si>
  <si>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</si>
  <si>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</si>
  <si>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</si>
  <si>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</si>
  <si>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</si>
  <si>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</si>
  <si>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</si>
  <si>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</si>
  <si>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</si>
  <si>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</si>
  <si>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</si>
  <si>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</si>
  <si>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</si>
  <si>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</si>
  <si>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</si>
  <si>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</si>
  <si>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</si>
  <si>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</si>
  <si>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</si>
  <si>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</si>
  <si>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</si>
  <si>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</si>
  <si>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</si>
  <si>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</si>
  <si>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</si>
  <si>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</si>
  <si>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</si>
  <si>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</si>
  <si>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</si>
  <si>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</si>
  <si>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</si>
  <si>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</si>
  <si>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</si>
  <si>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</si>
  <si>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</si>
  <si>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</si>
  <si>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</si>
  <si>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</si>
  <si>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</si>
  <si>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</si>
  <si>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</si>
  <si>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</si>
  <si>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</si>
  <si>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</si>
  <si>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</si>
  <si>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</si>
  <si>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</si>
  <si>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</si>
  <si>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</si>
  <si>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</si>
  <si>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</si>
  <si>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</si>
  <si>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</si>
  <si>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</si>
  <si>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</si>
  <si>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</si>
  <si>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</si>
  <si>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</si>
  <si>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</si>
  <si>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</si>
  <si>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</si>
  <si>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</si>
  <si>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</si>
  <si>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</si>
  <si>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</si>
  <si>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</si>
  <si>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</si>
  <si>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</si>
  <si>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</si>
  <si>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</si>
  <si>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</si>
  <si>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</si>
  <si>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</si>
  <si>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</si>
  <si>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</si>
  <si>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</si>
  <si>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</si>
  <si>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</si>
  <si>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</si>
  <si>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</si>
  <si>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</si>
  <si>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</si>
  <si>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</si>
  <si>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</si>
  <si>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</si>
  <si>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</si>
  <si>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</si>
  <si>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</si>
  <si>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</si>
  <si>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</si>
  <si>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</si>
  <si>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</si>
  <si>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</si>
  <si>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</si>
  <si>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</si>
  <si>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</si>
  <si>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</si>
  <si>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</si>
  <si>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</si>
  <si>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</si>
  <si>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</si>
  <si>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</si>
  <si>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</si>
  <si>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</si>
  <si>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</si>
  <si>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</si>
  <si>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</si>
  <si>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</si>
  <si>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</si>
  <si>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</si>
  <si>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</si>
  <si>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</si>
  <si>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</si>
  <si>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</si>
  <si>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</si>
  <si>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</si>
  <si>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</si>
  <si>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</si>
  <si>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</si>
  <si>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</si>
  <si>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</si>
  <si>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</si>
  <si>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</si>
  <si>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</si>
  <si>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</si>
  <si>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</si>
  <si>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</si>
  <si>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</si>
  <si>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</si>
  <si>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</si>
  <si>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</si>
  <si>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</si>
  <si>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</si>
  <si>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</si>
  <si>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</si>
  <si>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</si>
  <si>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</si>
  <si>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</si>
  <si>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</si>
  <si>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</si>
  <si>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</si>
  <si>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</si>
  <si>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</si>
  <si>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</si>
  <si>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</si>
  <si>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</si>
  <si>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</si>
  <si>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</si>
  <si>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</si>
  <si>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</si>
  <si>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</si>
  <si>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</si>
  <si>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</si>
  <si>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</si>
  <si>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</si>
  <si>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</si>
  <si>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</si>
  <si>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</si>
  <si>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</si>
  <si>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</si>
  <si>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</si>
  <si>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</si>
  <si>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</si>
  <si>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</si>
  <si>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</si>
  <si>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</si>
  <si>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</si>
  <si>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</si>
  <si>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</si>
  <si>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</si>
  <si>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</si>
  <si>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</si>
  <si>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</si>
  <si>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</si>
  <si>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</si>
  <si>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</si>
  <si>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</si>
  <si>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</si>
  <si>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</si>
  <si>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</si>
  <si>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</si>
  <si>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</si>
  <si>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</si>
  <si>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</si>
  <si>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</si>
  <si>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</si>
  <si>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</si>
  <si>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</si>
  <si>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</si>
  <si>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</si>
  <si>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</si>
  <si>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</si>
  <si>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</si>
  <si>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</si>
  <si>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</si>
  <si>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</si>
  <si>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</si>
  <si>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</si>
  <si>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</si>
  <si>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</si>
  <si>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</si>
  <si>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</si>
  <si>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</si>
  <si>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</si>
  <si>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</si>
  <si>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</si>
  <si>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</si>
  <si>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</si>
  <si>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</si>
  <si>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</si>
  <si>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</si>
  <si>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</si>
  <si>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</si>
  <si>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</si>
  <si>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</si>
  <si>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</si>
  <si>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</si>
  <si>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</si>
  <si>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</si>
  <si>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</si>
  <si>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</si>
  <si>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</si>
  <si>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</si>
  <si>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</si>
  <si>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</si>
  <si>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</si>
  <si>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</si>
  <si>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</si>
  <si>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</si>
  <si>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</si>
  <si>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</si>
  <si>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</si>
  <si>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</si>
  <si>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</si>
  <si>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</si>
  <si>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</si>
  <si>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</si>
  <si>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</si>
  <si>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</si>
  <si>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</si>
  <si>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</si>
  <si>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</si>
  <si>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</si>
  <si>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</si>
  <si>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</si>
  <si>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</si>
  <si>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</si>
  <si>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</si>
  <si>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</si>
  <si>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</si>
  <si>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</si>
  <si>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</si>
  <si>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</si>
  <si>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</si>
  <si>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</si>
  <si>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</si>
  <si>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</si>
  <si>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</si>
  <si>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</si>
  <si>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</si>
  <si>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</si>
  <si>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</si>
  <si>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</si>
  <si>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</si>
  <si>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</si>
  <si>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</si>
  <si>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</si>
  <si>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</si>
  <si>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</si>
  <si>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</si>
  <si>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</si>
  <si>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</si>
  <si>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</si>
  <si>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</si>
  <si>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</si>
  <si>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</si>
  <si>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</si>
  <si>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</si>
  <si>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</si>
  <si>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</si>
  <si>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</si>
  <si>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</si>
  <si>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</si>
  <si>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</si>
  <si>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</si>
  <si>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</si>
  <si>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</si>
  <si>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</si>
  <si>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</si>
  <si>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</si>
  <si>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</si>
  <si>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</si>
  <si>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</si>
  <si>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</si>
  <si>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</si>
  <si>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</si>
  <si>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</si>
  <si>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</si>
  <si>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</si>
  <si>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</si>
  <si>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</si>
  <si>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</si>
  <si>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</si>
  <si>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</si>
  <si>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</si>
  <si>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</si>
  <si>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</si>
  <si>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</si>
  <si>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</si>
  <si>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</si>
  <si>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</si>
  <si>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</si>
  <si>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</si>
  <si>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</si>
  <si>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</si>
  <si>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</si>
  <si>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</si>
  <si>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</si>
  <si>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</si>
  <si>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</si>
  <si>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</si>
  <si>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</si>
  <si>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</si>
  <si>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</si>
  <si>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</si>
  <si>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</si>
  <si>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</si>
  <si>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</si>
  <si>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</si>
  <si>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</si>
  <si>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</si>
  <si>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</si>
  <si>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</si>
  <si>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</si>
  <si>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</si>
  <si>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</si>
  <si>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</si>
  <si>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</si>
  <si>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</si>
  <si>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</si>
  <si>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</si>
  <si>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</si>
  <si>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</si>
  <si>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</si>
  <si>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</si>
  <si>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</si>
  <si>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</si>
  <si>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</si>
  <si>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</si>
  <si>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</si>
  <si>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</si>
  <si>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</si>
  <si>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</si>
  <si>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</si>
  <si>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</si>
  <si>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</si>
  <si>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</si>
  <si>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</si>
  <si>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</si>
  <si>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</si>
  <si>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</si>
  <si>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</si>
  <si>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</si>
  <si>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</si>
  <si>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</si>
  <si>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</si>
  <si>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</si>
  <si>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</si>
  <si>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</si>
  <si>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</si>
  <si>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</si>
  <si>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</si>
  <si>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</si>
  <si>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</si>
  <si>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</si>
  <si>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</si>
  <si>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</si>
  <si>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</si>
  <si>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</si>
  <si>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</si>
  <si>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</si>
  <si>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</si>
  <si>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</si>
  <si>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</si>
  <si>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</si>
  <si>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</si>
  <si>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</si>
  <si>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</si>
  <si>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</si>
  <si>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</si>
  <si>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</si>
  <si>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</si>
  <si>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</si>
  <si>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</si>
  <si>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</si>
  <si>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</si>
  <si>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</si>
  <si>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</si>
  <si>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</si>
  <si>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</si>
  <si>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</si>
  <si>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</si>
  <si>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</si>
  <si>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</si>
  <si>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</si>
  <si>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</si>
  <si>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</si>
  <si>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</si>
  <si>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</si>
  <si>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</si>
  <si>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</si>
  <si>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</si>
  <si>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</si>
  <si>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</si>
  <si>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</si>
  <si>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</si>
  <si>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</si>
  <si>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</si>
  <si>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</si>
  <si>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</si>
  <si>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</si>
  <si>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</si>
  <si>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</si>
  <si>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</si>
  <si>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</si>
  <si>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</si>
  <si>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</si>
  <si>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</si>
  <si>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</si>
  <si>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</si>
  <si>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</si>
  <si>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</si>
  <si>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</si>
  <si>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</si>
  <si>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</si>
  <si>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</si>
  <si>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</si>
  <si>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</si>
  <si>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</si>
  <si>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</si>
  <si>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</si>
  <si>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</si>
  <si>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</si>
  <si>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</si>
  <si>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</si>
  <si>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</si>
  <si>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</si>
  <si>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</si>
  <si>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</si>
  <si>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</si>
  <si>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</si>
  <si>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</si>
  <si>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</si>
  <si>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</si>
  <si>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</si>
  <si>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</si>
  <si>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</si>
  <si>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</si>
  <si>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</si>
  <si>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</si>
  <si>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</si>
  <si>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</si>
  <si>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</si>
  <si>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</si>
  <si>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</si>
  <si>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</si>
  <si>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</si>
  <si>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</si>
  <si>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</si>
  <si>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</si>
  <si>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</si>
  <si>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</si>
  <si>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</si>
  <si>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</si>
  <si>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</si>
  <si>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</si>
  <si>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</si>
  <si>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</si>
  <si>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</si>
  <si>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</si>
  <si>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</si>
  <si>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</si>
  <si>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</si>
  <si>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</si>
  <si>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</si>
  <si>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</si>
  <si>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</si>
  <si>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</si>
  <si>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</si>
  <si>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</si>
  <si>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</si>
  <si>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</si>
  <si>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</si>
  <si>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</si>
  <si>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</si>
  <si>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</si>
  <si>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</si>
  <si>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</si>
  <si>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</si>
  <si>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</si>
  <si>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</si>
  <si>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</si>
  <si>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</si>
  <si>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</si>
  <si>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</si>
  <si>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</si>
  <si>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</si>
  <si>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</si>
  <si>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</si>
  <si>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</si>
  <si>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</si>
  <si>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</si>
  <si>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</si>
  <si>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</si>
  <si>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</si>
  <si>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</si>
  <si>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</si>
  <si>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</si>
  <si>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</si>
  <si>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</si>
  <si>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</si>
  <si>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</si>
  <si>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</si>
  <si>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</si>
  <si>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</si>
  <si>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</si>
  <si>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</si>
  <si>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</si>
  <si>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</si>
  <si>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</si>
  <si>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</si>
  <si>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</si>
  <si>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</si>
  <si>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</si>
  <si>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</si>
  <si>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</si>
  <si>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</si>
  <si>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</si>
  <si>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</si>
  <si>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</si>
  <si>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</si>
  <si>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</si>
  <si>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</si>
  <si>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</si>
  <si>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</si>
  <si>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</si>
  <si>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</si>
  <si>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</si>
  <si>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</si>
  <si>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</si>
  <si>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</si>
  <si>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</si>
  <si>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</si>
  <si>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</si>
  <si>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</si>
  <si>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</si>
  <si>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</si>
  <si>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</si>
  <si>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</si>
  <si>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</si>
  <si>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</si>
  <si>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</si>
  <si>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</si>
  <si>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</si>
  <si>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</si>
  <si>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</si>
  <si>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</si>
  <si>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</si>
  <si>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</si>
  <si>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</si>
  <si>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</si>
  <si>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</si>
  <si>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</si>
  <si>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</si>
  <si>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</si>
  <si>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</si>
  <si>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</si>
  <si>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</si>
  <si>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</si>
  <si>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</si>
  <si>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</si>
  <si>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</si>
  <si>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</si>
  <si>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</si>
  <si>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</si>
  <si>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</si>
  <si>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</si>
  <si>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</si>
  <si>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</si>
  <si>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</si>
  <si>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</si>
  <si>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</si>
  <si>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</si>
  <si>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</si>
  <si>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</si>
  <si>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</si>
  <si>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</si>
  <si>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</si>
  <si>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</si>
  <si>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</si>
  <si>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</si>
  <si>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</si>
  <si>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</si>
  <si>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</si>
  <si>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</si>
  <si>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</si>
  <si>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</si>
  <si>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</si>
  <si>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</si>
  <si>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</si>
  <si>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</si>
  <si>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</si>
  <si>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</si>
  <si>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</si>
  <si>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</si>
  <si>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</si>
  <si>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</si>
  <si>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</si>
  <si>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</si>
  <si>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</si>
  <si>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</si>
  <si>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</si>
  <si>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</si>
  <si>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</si>
  <si>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</si>
  <si>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</si>
  <si>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</si>
  <si>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</si>
  <si>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</si>
  <si>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</si>
  <si>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</si>
  <si>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</si>
  <si>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</si>
  <si>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</si>
  <si>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</si>
  <si>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</si>
  <si>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</si>
  <si>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</si>
  <si>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</si>
  <si>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</si>
  <si>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</si>
  <si>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</si>
  <si>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</si>
  <si>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</si>
  <si>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</si>
  <si>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</si>
  <si>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</si>
  <si>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</si>
  <si>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</si>
  <si>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</si>
  <si>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</si>
  <si>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</si>
  <si>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</si>
  <si>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</si>
  <si>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</si>
  <si>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</si>
  <si>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</si>
  <si>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</si>
  <si>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</si>
  <si>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</si>
  <si>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</si>
  <si>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</si>
  <si>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</si>
  <si>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</si>
  <si>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</si>
  <si>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</si>
  <si>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</si>
  <si>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</si>
  <si>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</si>
  <si>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</si>
  <si>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</si>
  <si>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</si>
  <si>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</si>
  <si>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</si>
  <si>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</si>
  <si>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</si>
  <si>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</si>
  <si>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</si>
  <si>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</si>
  <si>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</si>
  <si>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</si>
  <si>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</si>
  <si>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</si>
  <si>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</si>
  <si>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</si>
  <si>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</si>
  <si>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</si>
  <si>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</si>
  <si>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</si>
  <si>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</si>
  <si>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</si>
  <si>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</si>
  <si>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</si>
  <si>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</si>
  <si>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</si>
  <si>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</si>
  <si>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</si>
  <si>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</si>
  <si>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</si>
  <si>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</si>
  <si>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</si>
  <si>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</si>
  <si>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</si>
  <si>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</si>
  <si>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</si>
  <si>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</si>
  <si>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</si>
  <si>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</si>
  <si>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</si>
  <si>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</si>
  <si>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</si>
  <si>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</si>
  <si>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</si>
  <si>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</si>
  <si>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</si>
  <si>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</si>
  <si>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</si>
  <si>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</si>
  <si>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</si>
  <si>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</si>
  <si>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</si>
  <si>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</si>
  <si>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</si>
  <si>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</si>
  <si>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</si>
  <si>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</si>
  <si>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</si>
  <si>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</si>
  <si>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</si>
  <si>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</si>
  <si>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</si>
  <si>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</si>
  <si>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</si>
  <si>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</si>
  <si>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</si>
  <si>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</si>
  <si>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</si>
  <si>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</si>
  <si>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</si>
  <si>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</si>
  <si>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</si>
  <si>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</si>
  <si>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</si>
  <si>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</si>
  <si>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</si>
  <si>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</si>
  <si>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</si>
  <si>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</si>
  <si>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</si>
  <si>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</si>
  <si>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</si>
  <si>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</si>
  <si>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</si>
  <si>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</si>
  <si>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</si>
  <si>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</si>
  <si>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</si>
  <si>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</si>
  <si>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</si>
  <si>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</si>
  <si>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</si>
  <si>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</si>
  <si>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</si>
  <si>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</si>
  <si>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</si>
  <si>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</si>
  <si>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</si>
  <si>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</si>
  <si>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</si>
  <si>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</si>
  <si>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</si>
  <si>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</si>
  <si>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</si>
  <si>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</si>
  <si>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</si>
  <si>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</si>
  <si>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</si>
  <si>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</si>
  <si>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</si>
  <si>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</si>
  <si>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</si>
  <si>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</si>
  <si>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</si>
  <si>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</si>
  <si>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</si>
  <si>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</si>
  <si>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</si>
  <si>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</si>
  <si>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</si>
  <si>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</si>
  <si>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</si>
  <si>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</si>
  <si>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</si>
  <si>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</si>
  <si>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</si>
  <si>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</si>
  <si>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</si>
  <si>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</si>
  <si>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</si>
  <si>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</si>
  <si>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</si>
  <si>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</si>
  <si>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</si>
  <si>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</si>
  <si>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</si>
  <si>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</si>
  <si>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</si>
  <si>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</si>
  <si>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</si>
  <si>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</si>
  <si>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</si>
  <si>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</si>
  <si>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</si>
  <si>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</si>
  <si>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</si>
  <si>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</si>
  <si>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</si>
  <si>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</si>
  <si>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</si>
  <si>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</si>
  <si>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</si>
  <si>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</si>
  <si>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</si>
  <si>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</si>
  <si>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</si>
  <si>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</si>
  <si>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</si>
  <si>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</si>
  <si>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</si>
  <si>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</si>
  <si>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</si>
  <si>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</si>
  <si>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</si>
  <si>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</si>
  <si>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</si>
  <si>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</si>
  <si>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</si>
  <si>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</si>
  <si>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</si>
  <si>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</si>
  <si>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</si>
  <si>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</si>
  <si>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</si>
  <si>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</si>
  <si>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</si>
  <si>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</si>
  <si>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</si>
  <si>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</si>
  <si>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</si>
  <si>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</si>
  <si>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</si>
  <si>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</si>
  <si>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</si>
  <si>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</si>
  <si>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</si>
  <si>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</si>
  <si>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</si>
  <si>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</si>
  <si>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</si>
  <si>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</si>
  <si>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</si>
  <si>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</si>
  <si>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</si>
  <si>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</si>
  <si>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</si>
  <si>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</si>
  <si>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</si>
  <si>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</si>
  <si>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</si>
  <si>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</si>
  <si>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</si>
  <si>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</si>
  <si>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</si>
  <si>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</si>
  <si>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</si>
  <si>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</si>
  <si>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</si>
  <si>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</si>
  <si>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</si>
  <si>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</si>
  <si>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</si>
  <si>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</si>
  <si>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</si>
  <si>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</si>
  <si>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</si>
  <si>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</si>
  <si>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</si>
  <si>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</si>
  <si>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</si>
  <si>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</si>
  <si>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</si>
  <si>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</si>
  <si>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</si>
  <si>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</si>
  <si>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</si>
  <si>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</si>
  <si>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</si>
  <si>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</si>
  <si>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</si>
  <si>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</si>
  <si>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</si>
  <si>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</si>
  <si>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</si>
  <si>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</si>
  <si>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</si>
  <si>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</si>
  <si>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</si>
  <si>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</si>
  <si>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</si>
  <si>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</si>
  <si>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</si>
  <si>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</si>
  <si>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</si>
  <si>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</si>
  <si>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</si>
  <si>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</si>
  <si>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</si>
  <si>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</si>
  <si>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</si>
  <si>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</si>
  <si>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</si>
  <si>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</si>
  <si>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</si>
  <si>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</si>
  <si>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</si>
  <si>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</si>
  <si>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</si>
  <si>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</si>
  <si>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</si>
  <si>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</si>
  <si>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</si>
  <si>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</si>
  <si>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</si>
  <si>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</si>
  <si>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</si>
  <si>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</si>
  <si>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</si>
  <si>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</si>
  <si>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</si>
  <si>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</si>
  <si>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</si>
  <si>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</si>
  <si>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</si>
  <si>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</si>
  <si>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</si>
  <si>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</si>
  <si>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</si>
  <si>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</si>
  <si>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</si>
  <si>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</si>
  <si>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</si>
  <si>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</si>
  <si>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</si>
  <si>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</si>
  <si>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</si>
  <si>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</si>
  <si>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</si>
  <si>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</si>
  <si>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</si>
  <si>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</si>
  <si>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</si>
  <si>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</si>
  <si>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</si>
  <si>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</si>
  <si>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</si>
  <si>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</si>
  <si>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</si>
  <si>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</si>
  <si>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</si>
  <si>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</si>
  <si>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</si>
  <si>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</si>
  <si>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</si>
  <si>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</si>
  <si>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</si>
  <si>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</si>
  <si>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</si>
  <si>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</si>
  <si>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</si>
  <si>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</si>
  <si>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</si>
  <si>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</si>
  <si>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</si>
  <si>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</si>
  <si>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</si>
  <si>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</si>
  <si>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</si>
  <si>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</si>
  <si>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</si>
  <si>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</si>
  <si>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</si>
  <si>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</si>
  <si>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</si>
  <si>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</si>
  <si>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</si>
  <si>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</si>
  <si>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</si>
  <si>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</si>
  <si>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</si>
  <si>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</si>
  <si>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</si>
  <si>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</si>
  <si>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</si>
  <si>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</si>
  <si>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</si>
  <si>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</si>
  <si>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</si>
  <si>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</si>
  <si>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</si>
  <si>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</si>
  <si>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</si>
  <si>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</si>
  <si>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</si>
  <si>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</si>
  <si>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</si>
  <si>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</si>
  <si>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</si>
  <si>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</si>
  <si>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</si>
  <si>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</si>
  <si>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</si>
  <si>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</si>
  <si>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</si>
  <si>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</si>
  <si>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</si>
  <si>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</si>
  <si>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</si>
  <si>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</si>
  <si>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</si>
  <si>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</si>
  <si>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</si>
  <si>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</si>
  <si>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</si>
  <si>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</si>
  <si>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</si>
  <si>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</si>
  <si>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</si>
  <si>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</si>
  <si>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</si>
  <si>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</si>
  <si>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</si>
  <si>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</si>
  <si>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</si>
  <si>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</si>
  <si>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</si>
  <si>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</si>
  <si>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</si>
  <si>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</si>
  <si>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</si>
  <si>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</si>
  <si>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</si>
  <si>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</si>
  <si>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</si>
  <si>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</si>
  <si>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</si>
  <si>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</si>
  <si>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</si>
  <si>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</si>
  <si>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</si>
  <si>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</si>
  <si>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</si>
  <si>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</si>
  <si>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</si>
  <si>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</si>
  <si>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</si>
  <si>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</si>
  <si>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</si>
  <si>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</si>
  <si>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</si>
  <si>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</si>
  <si>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</si>
  <si>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</si>
  <si>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</si>
  <si>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</si>
  <si>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</si>
  <si>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</si>
  <si>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</si>
  <si>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</si>
  <si>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</si>
  <si>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</si>
  <si>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</si>
  <si>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</si>
  <si>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</si>
  <si>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</si>
  <si>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</si>
  <si>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</si>
  <si>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</si>
  <si>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</si>
  <si>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</si>
  <si>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</si>
  <si>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</si>
  <si>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</si>
  <si>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</si>
  <si>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</si>
  <si>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</si>
  <si>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</si>
  <si>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</si>
  <si>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</si>
  <si>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</si>
  <si>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</si>
  <si>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</si>
  <si>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</si>
  <si>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</si>
  <si>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</si>
  <si>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</si>
  <si>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</si>
  <si>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</si>
  <si>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</si>
  <si>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</si>
  <si>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</si>
  <si>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</si>
  <si>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</si>
  <si>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</si>
  <si>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</si>
  <si>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</si>
  <si>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</si>
  <si>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</si>
  <si>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</si>
  <si>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</si>
  <si>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</si>
  <si>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</si>
  <si>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</si>
  <si>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</si>
  <si>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</si>
  <si>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</si>
  <si>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</si>
  <si>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</si>
  <si>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</si>
  <si>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</si>
  <si>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</si>
  <si>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</si>
  <si>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</si>
  <si>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</si>
  <si>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</si>
  <si>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</si>
  <si>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</si>
  <si>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</si>
  <si>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</si>
  <si>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</si>
  <si>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</si>
  <si>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</si>
  <si>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</si>
  <si>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</si>
  <si>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</si>
  <si>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</si>
  <si>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</si>
  <si>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</si>
  <si>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</si>
  <si>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</si>
  <si>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</si>
  <si>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</si>
  <si>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</si>
  <si>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</si>
  <si>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</si>
  <si>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</si>
  <si>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</si>
  <si>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</si>
  <si>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</si>
  <si>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</si>
  <si>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</si>
  <si>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</si>
  <si>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</si>
  <si>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</si>
  <si>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</si>
  <si>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</si>
  <si>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</si>
  <si>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</si>
  <si>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</si>
  <si>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</si>
  <si>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</si>
  <si>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</si>
  <si>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</si>
  <si>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</si>
  <si>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</si>
  <si>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</si>
  <si>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</si>
  <si>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</si>
  <si>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</si>
  <si>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</si>
  <si>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</si>
  <si>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</si>
  <si>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</si>
  <si>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</si>
  <si>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</si>
  <si>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</si>
  <si>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</si>
  <si>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</si>
  <si>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</si>
  <si>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</si>
  <si>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</si>
  <si>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</si>
  <si>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</si>
  <si>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</si>
  <si>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</si>
  <si>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</si>
  <si>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</si>
  <si>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</si>
  <si>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</si>
  <si>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</si>
  <si>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</si>
  <si>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</si>
  <si>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</si>
  <si>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</si>
  <si>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</si>
  <si>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</si>
  <si>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</si>
  <si>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</si>
  <si>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</si>
  <si>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</si>
  <si>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</si>
  <si>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</si>
  <si>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</si>
  <si>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</si>
  <si>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</si>
  <si>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</si>
  <si>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</si>
  <si>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</si>
  <si>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</si>
  <si>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</si>
  <si>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</si>
  <si>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</si>
  <si>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</si>
  <si>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</si>
  <si>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</si>
  <si>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</si>
  <si>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</si>
  <si>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</si>
  <si>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</si>
  <si>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</si>
  <si>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</si>
  <si>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</si>
  <si>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</si>
  <si>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</si>
  <si>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</si>
  <si>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</si>
  <si>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</si>
  <si>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</si>
  <si>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</si>
  <si>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</si>
  <si>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</si>
  <si>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</si>
  <si>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</si>
  <si>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</si>
  <si>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</si>
  <si>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</si>
  <si>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</si>
  <si>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</si>
  <si>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</si>
  <si>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</si>
  <si>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</si>
  <si>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</si>
  <si>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</si>
  <si>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</si>
  <si>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</si>
  <si>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</si>
  <si>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</si>
  <si>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</si>
  <si>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</si>
  <si>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</si>
  <si>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</si>
  <si>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</si>
  <si>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</si>
  <si>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</si>
  <si>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</si>
  <si>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</si>
  <si>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</si>
  <si>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</si>
  <si>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</si>
  <si>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</si>
  <si>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</si>
  <si>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</si>
  <si>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</si>
  <si>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</si>
  <si>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</si>
  <si>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</si>
  <si>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</si>
  <si>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</si>
  <si>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</si>
  <si>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</si>
  <si>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</si>
  <si>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</si>
  <si>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</si>
  <si>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</si>
  <si>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</si>
  <si>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</si>
  <si>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</si>
  <si>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</si>
  <si>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</si>
  <si>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</si>
  <si>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</si>
  <si>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</si>
  <si>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</si>
  <si>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</si>
  <si>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</si>
  <si>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</si>
  <si>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</si>
  <si>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</si>
  <si>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</si>
  <si>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</si>
  <si>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</si>
  <si>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</si>
  <si>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</si>
  <si>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</si>
  <si>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</si>
  <si>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</si>
  <si>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</si>
  <si>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</si>
  <si>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</si>
  <si>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</si>
  <si>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</si>
  <si>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</si>
  <si>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</si>
  <si>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</si>
  <si>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</si>
  <si>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</si>
  <si>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</si>
  <si>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</si>
  <si>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</si>
  <si>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</si>
  <si>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</si>
  <si>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</si>
  <si>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</si>
  <si>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</si>
  <si>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</si>
  <si>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</si>
  <si>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</si>
  <si>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</si>
  <si>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</si>
  <si>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</si>
  <si>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</si>
  <si>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</si>
  <si>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</si>
  <si>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</si>
  <si>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</si>
  <si>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</si>
  <si>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</si>
  <si>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</si>
  <si>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</si>
  <si>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</si>
  <si>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</si>
  <si>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</si>
  <si>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</si>
  <si>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</si>
  <si>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</si>
  <si>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</si>
  <si>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</si>
  <si>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</si>
  <si>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</si>
  <si>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</si>
  <si>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</si>
  <si>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</si>
  <si>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</si>
  <si>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</si>
  <si>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</si>
  <si>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</si>
  <si>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</si>
  <si>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</si>
  <si>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</si>
  <si>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</si>
  <si>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</si>
  <si>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</si>
  <si>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</si>
  <si>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</si>
  <si>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</si>
  <si>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</si>
  <si>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</si>
  <si>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</si>
  <si>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</si>
  <si>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</si>
  <si>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</si>
  <si>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</si>
  <si>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</si>
  <si>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</si>
  <si>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</si>
  <si>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</si>
  <si>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</si>
  <si>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</si>
  <si>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</si>
  <si>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</si>
  <si>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</si>
  <si>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</si>
  <si>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</si>
  <si>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</si>
  <si>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</si>
  <si>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</si>
  <si>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</si>
  <si>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</si>
  <si>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</si>
  <si>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</si>
  <si>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</si>
  <si>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</si>
  <si>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</si>
  <si>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</si>
  <si>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</si>
  <si>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</si>
  <si>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</si>
  <si>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</si>
  <si>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</si>
  <si>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</si>
  <si>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</si>
  <si>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</si>
  <si>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</si>
  <si>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</si>
  <si>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</si>
  <si>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</si>
  <si>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</si>
  <si>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</si>
  <si>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</si>
  <si>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</si>
  <si>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</si>
  <si>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</si>
  <si>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</si>
  <si>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</si>
  <si>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</si>
  <si>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</si>
  <si>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</si>
  <si>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</si>
  <si>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</si>
  <si>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</si>
  <si>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</si>
  <si>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</si>
  <si>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</si>
  <si>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</si>
  <si>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</si>
  <si>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</si>
  <si>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</si>
  <si>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</si>
  <si>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</si>
  <si>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</si>
  <si>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</si>
  <si>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</si>
  <si>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</si>
  <si>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</si>
  <si>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</si>
  <si>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</si>
  <si>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</si>
  <si>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</si>
  <si>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</si>
  <si>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</si>
  <si>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</si>
  <si>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</si>
  <si>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</si>
  <si>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</si>
  <si>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</si>
  <si>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</si>
  <si>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</si>
  <si>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</si>
  <si>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</si>
  <si>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</si>
  <si>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</si>
  <si>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</si>
  <si>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</si>
  <si>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</si>
  <si>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</si>
  <si>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</si>
  <si>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</si>
  <si>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</si>
  <si>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</si>
  <si>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</si>
  <si>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</si>
  <si>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</si>
  <si>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</si>
  <si>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</si>
  <si>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</si>
  <si>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</si>
  <si>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</si>
  <si>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</si>
  <si>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</si>
  <si>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</si>
  <si>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</si>
  <si>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</si>
  <si>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</si>
  <si>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</si>
  <si>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</si>
  <si>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</si>
  <si>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</si>
  <si>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</si>
  <si>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</si>
  <si>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</si>
  <si>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</si>
  <si>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</si>
  <si>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</si>
  <si>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</si>
  <si>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</si>
  <si>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</si>
  <si>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</si>
  <si>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</si>
  <si>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</si>
  <si>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</si>
  <si>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</si>
  <si>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</si>
  <si>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</si>
  <si>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</si>
  <si>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</si>
  <si>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</si>
  <si>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</si>
  <si>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</si>
  <si>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</si>
  <si>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</si>
  <si>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</si>
  <si>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</si>
  <si>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</si>
  <si>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</si>
  <si>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</si>
  <si>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</si>
  <si>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</si>
  <si>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</si>
  <si>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</si>
  <si>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</si>
  <si>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</si>
  <si>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</si>
  <si>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</si>
  <si>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</si>
  <si>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</si>
  <si>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</si>
  <si>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</si>
  <si>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</si>
  <si>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</si>
  <si>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</si>
  <si>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</si>
  <si>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</si>
  <si>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</si>
  <si>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</si>
  <si>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</si>
  <si>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</si>
  <si>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</si>
  <si>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</si>
  <si>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</si>
  <si>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</si>
  <si>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</si>
  <si>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</si>
  <si>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</si>
  <si>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</si>
  <si>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</si>
  <si>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</si>
  <si>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</si>
  <si>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</si>
  <si>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</si>
  <si>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</si>
  <si>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</si>
  <si>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</si>
  <si>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</si>
  <si>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</si>
  <si>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</si>
  <si>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</si>
  <si>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</si>
  <si>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</si>
  <si>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</si>
  <si>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</si>
  <si>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</si>
  <si>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</si>
  <si>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</si>
  <si>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</si>
  <si>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</si>
  <si>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</si>
  <si>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</si>
  <si>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</si>
  <si>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</si>
  <si>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</si>
  <si>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</si>
  <si>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</si>
  <si>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</si>
  <si>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</si>
  <si>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</si>
  <si>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</si>
  <si>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</si>
  <si>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</si>
  <si>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</si>
  <si>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</si>
  <si>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</si>
  <si>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</si>
  <si>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</si>
  <si>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</si>
  <si>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</si>
  <si>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</si>
  <si>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</si>
  <si>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</si>
  <si>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</si>
  <si>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</si>
  <si>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</si>
  <si>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</si>
  <si>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</si>
  <si>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</si>
  <si>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</si>
  <si>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</si>
  <si>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</si>
  <si>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</si>
  <si>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</si>
  <si>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</si>
  <si>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</si>
  <si>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</si>
  <si>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</si>
  <si>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</si>
  <si>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</si>
  <si>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</si>
  <si>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</si>
  <si>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</si>
  <si>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</si>
  <si>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</si>
  <si>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</si>
  <si>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</si>
  <si>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</si>
  <si>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</si>
  <si>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</si>
  <si>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</si>
  <si>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</si>
  <si>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</si>
  <si>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</si>
  <si>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</si>
  <si>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</si>
  <si>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</si>
  <si>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</si>
  <si>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</si>
  <si>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</si>
  <si>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</si>
  <si>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</si>
  <si>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</si>
  <si>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</si>
  <si>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</si>
  <si>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</si>
  <si>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</si>
  <si>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</si>
  <si>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</si>
  <si>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</si>
  <si>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</si>
  <si>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</si>
  <si>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</si>
  <si>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</si>
  <si>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</si>
  <si>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</si>
  <si>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</si>
  <si>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</si>
  <si>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</si>
  <si>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</si>
  <si>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</si>
  <si>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</si>
  <si>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</si>
  <si>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</si>
  <si>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</si>
  <si>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</si>
  <si>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</si>
  <si>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</si>
  <si>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</si>
  <si>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</si>
  <si>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</si>
  <si>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</si>
  <si>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</si>
  <si>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</si>
  <si>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</si>
  <si>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</si>
  <si>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</si>
  <si>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</si>
  <si>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</si>
  <si>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</si>
  <si>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</si>
  <si>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</si>
  <si>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</si>
  <si>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</si>
  <si>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</si>
  <si>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</si>
  <si>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</si>
  <si>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</si>
  <si>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</si>
  <si>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</si>
  <si>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</si>
  <si>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</si>
  <si>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</si>
  <si>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</si>
  <si>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</si>
  <si>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</si>
  <si>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</si>
  <si>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</si>
  <si>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</si>
  <si>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</si>
  <si>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</si>
  <si>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</si>
  <si>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</si>
  <si>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</si>
  <si>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</si>
  <si>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</si>
  <si>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</si>
  <si>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</si>
  <si>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</si>
  <si>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</si>
  <si>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</si>
  <si>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</si>
  <si>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</si>
  <si>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</si>
  <si>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</si>
  <si>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</si>
  <si>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</si>
  <si>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</si>
  <si>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</si>
  <si>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</si>
  <si>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</si>
  <si>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</si>
  <si>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</si>
  <si>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</si>
  <si>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</si>
  <si>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</si>
  <si>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</si>
  <si>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</si>
  <si>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</si>
  <si>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</si>
  <si>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</si>
  <si>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</si>
  <si>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</si>
  <si>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</si>
  <si>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</si>
  <si>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</si>
  <si>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</si>
  <si>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</si>
  <si>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</si>
  <si>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</si>
  <si>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</si>
  <si>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</si>
  <si>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</si>
  <si>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</si>
  <si>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</si>
  <si>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</si>
  <si>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</si>
  <si>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</si>
  <si>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</si>
  <si>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</si>
  <si>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</si>
  <si>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</si>
  <si>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</si>
  <si>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</si>
  <si>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</si>
  <si>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</si>
  <si>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</si>
  <si>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</si>
  <si>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</si>
  <si>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</si>
  <si>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</si>
  <si>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</si>
  <si>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</si>
  <si>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</si>
  <si>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</si>
  <si>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</si>
  <si>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</si>
  <si>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</si>
  <si>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</si>
  <si>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</si>
  <si>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</si>
  <si>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</si>
  <si>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</si>
  <si>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</si>
  <si>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</si>
  <si>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</si>
  <si>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</si>
  <si>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</si>
  <si>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</si>
  <si>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</si>
  <si>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</si>
  <si>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</si>
  <si>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</si>
  <si>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</si>
  <si>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</si>
  <si>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</si>
  <si>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</si>
  <si>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</si>
  <si>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</si>
  <si>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</si>
  <si>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</si>
  <si>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</si>
  <si>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</si>
  <si>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</si>
  <si>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</si>
  <si>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</si>
  <si>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</si>
  <si>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</si>
  <si>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</si>
  <si>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</si>
  <si>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</si>
  <si>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</si>
  <si>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</si>
  <si>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</si>
  <si>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</si>
  <si>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</si>
  <si>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</si>
  <si>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</si>
  <si>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</si>
  <si>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</si>
  <si>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</si>
  <si>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</si>
  <si>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</si>
  <si>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</si>
  <si>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</si>
  <si>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</si>
  <si>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</si>
  <si>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</si>
  <si>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</si>
  <si>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</si>
  <si>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</si>
  <si>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</si>
  <si>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</si>
  <si>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</si>
  <si>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</si>
  <si>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</si>
  <si>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</si>
  <si>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</si>
  <si>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</si>
  <si>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</si>
  <si>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</si>
  <si>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</si>
  <si>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</si>
  <si>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</si>
  <si>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</si>
  <si>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</si>
  <si>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</si>
  <si>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</si>
  <si>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</si>
  <si>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</si>
  <si>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</si>
  <si>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</si>
  <si>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</si>
  <si>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</si>
  <si>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</si>
  <si>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</si>
  <si>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</si>
  <si>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</si>
  <si>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</si>
  <si>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</si>
  <si>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</si>
  <si>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</si>
  <si>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</si>
  <si>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</si>
  <si>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</si>
  <si>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</si>
  <si>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</si>
  <si>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</si>
  <si>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</si>
  <si>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</si>
  <si>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</si>
  <si>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</si>
  <si>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</si>
  <si>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</si>
  <si>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</si>
  <si>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</si>
  <si>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</si>
  <si>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</si>
  <si>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</si>
  <si>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</si>
  <si>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</si>
  <si>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</si>
  <si>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</si>
  <si>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</si>
  <si>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</si>
  <si>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</si>
  <si>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</si>
  <si>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</si>
  <si>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</si>
  <si>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</si>
  <si>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</si>
  <si>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</si>
  <si>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</si>
  <si>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</si>
  <si>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</si>
  <si>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</si>
  <si>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</si>
  <si>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</si>
  <si>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</si>
  <si>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</si>
  <si>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</si>
  <si>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</si>
  <si>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</si>
  <si>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</si>
  <si>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</si>
  <si>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</si>
  <si>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</si>
  <si>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</si>
  <si>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</si>
  <si>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</si>
  <si>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</si>
  <si>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</si>
  <si>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</si>
  <si>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</si>
  <si>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</si>
  <si>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</si>
  <si>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</si>
  <si>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</si>
  <si>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</si>
  <si>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</si>
  <si>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</si>
  <si>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</si>
  <si>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</si>
  <si>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</si>
  <si>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</si>
  <si>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</si>
  <si>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</si>
  <si>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</si>
  <si>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</si>
  <si>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</si>
  <si>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</si>
  <si>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</si>
  <si>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</si>
  <si>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</si>
  <si>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</si>
  <si>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</si>
  <si>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</si>
  <si>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</si>
  <si>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</si>
  <si>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</si>
  <si>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</si>
  <si>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</si>
  <si>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</si>
  <si>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</si>
  <si>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</si>
  <si>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</si>
  <si>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</si>
  <si>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</si>
  <si>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</si>
  <si>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</si>
  <si>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</si>
  <si>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</si>
  <si>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</si>
  <si>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</si>
  <si>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</si>
  <si>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</si>
  <si>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</si>
  <si>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</si>
  <si>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</si>
  <si>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</si>
  <si>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</si>
  <si>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</si>
  <si>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</si>
  <si>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</si>
  <si>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</si>
  <si>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</si>
  <si>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</si>
  <si>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</si>
  <si>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</si>
  <si>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</si>
  <si>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</si>
  <si>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</si>
  <si>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</si>
  <si>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</si>
  <si>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</si>
  <si>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</si>
  <si>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</si>
  <si>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</si>
  <si>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</si>
  <si>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</si>
  <si>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</si>
  <si>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</si>
  <si>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</si>
  <si>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</si>
  <si>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</si>
  <si>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</si>
  <si>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</si>
  <si>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</si>
  <si>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</si>
  <si>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</si>
  <si>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</si>
  <si>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</si>
  <si>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</si>
  <si>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</si>
  <si>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</si>
  <si>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</si>
  <si>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</si>
  <si>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</si>
  <si>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</si>
  <si>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</si>
  <si>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</si>
  <si>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</si>
  <si>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</si>
  <si>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</si>
  <si>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</si>
  <si>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</si>
  <si>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</si>
  <si>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</si>
  <si>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</si>
  <si>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</si>
  <si>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</si>
  <si>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</si>
  <si>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</si>
  <si>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</si>
  <si>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</si>
  <si>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</si>
  <si>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</si>
  <si>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</si>
  <si>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</si>
  <si>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</si>
  <si>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</si>
  <si>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</si>
  <si>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</si>
  <si>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</si>
  <si>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</si>
  <si>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</si>
  <si>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</si>
  <si>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</si>
  <si>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</si>
  <si>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</si>
  <si>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</si>
  <si>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</si>
  <si>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</si>
  <si>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</si>
  <si>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</si>
  <si>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</si>
  <si>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</si>
  <si>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</si>
  <si>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</si>
  <si>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</si>
  <si>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</si>
  <si>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</si>
  <si>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</si>
  <si>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</si>
  <si>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</si>
  <si>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</si>
  <si>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</si>
  <si>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</si>
  <si>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</si>
  <si>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</si>
  <si>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</si>
  <si>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</si>
  <si>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</si>
  <si>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</si>
  <si>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</si>
  <si>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</si>
  <si>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</si>
  <si>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</si>
  <si>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</si>
  <si>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</si>
  <si>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</si>
  <si>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</si>
  <si>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</si>
  <si>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</si>
  <si>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</si>
  <si>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</si>
  <si>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</si>
  <si>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</si>
  <si>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</si>
  <si>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</si>
  <si>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</si>
  <si>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</si>
  <si>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</si>
  <si>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</si>
  <si>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</si>
  <si>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</si>
  <si>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</si>
  <si>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</si>
  <si>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</si>
  <si>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</si>
  <si>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</si>
  <si>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</si>
  <si>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</si>
  <si>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</si>
  <si>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</si>
  <si>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</si>
  <si>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</si>
  <si>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</si>
  <si>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</si>
  <si>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</si>
  <si>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</si>
  <si>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</si>
  <si>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</si>
  <si>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</si>
  <si>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</si>
  <si>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</si>
  <si>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</si>
  <si>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</si>
  <si>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</si>
  <si>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</si>
  <si>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</si>
  <si>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</si>
  <si>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</si>
  <si>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</si>
  <si>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</si>
  <si>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</si>
  <si>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</si>
  <si>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</si>
  <si>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</si>
  <si>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</si>
  <si>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</si>
  <si>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</si>
  <si>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</si>
  <si>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</si>
  <si>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</si>
  <si>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</si>
  <si>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</si>
  <si>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</si>
  <si>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</si>
  <si>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</si>
  <si>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</si>
  <si>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</si>
  <si>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</si>
  <si>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</si>
  <si>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</si>
  <si>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</si>
  <si>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</si>
  <si>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</si>
  <si>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</si>
  <si>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</si>
  <si>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</si>
  <si>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</si>
  <si>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</si>
  <si>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</si>
  <si>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</si>
  <si>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</si>
  <si>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</si>
  <si>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</si>
  <si>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</si>
  <si>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</si>
  <si>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</si>
  <si>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</si>
  <si>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</si>
  <si>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</si>
  <si>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</si>
  <si>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</si>
  <si>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</si>
  <si>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</si>
  <si>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</si>
  <si>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</si>
  <si>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</si>
  <si>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</si>
  <si>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</si>
  <si>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</si>
  <si>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</si>
  <si>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</si>
  <si>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</si>
  <si>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</si>
  <si>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</si>
  <si>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</si>
  <si>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</si>
  <si>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</si>
  <si>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</si>
  <si>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</si>
  <si>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</si>
  <si>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</si>
  <si>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</si>
  <si>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</si>
  <si>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</si>
  <si>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</si>
  <si>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</si>
  <si>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</si>
  <si>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</si>
  <si>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</si>
  <si>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</si>
  <si>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</si>
  <si>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</si>
  <si>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</si>
  <si>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</si>
  <si>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</si>
  <si>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</si>
  <si>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</si>
  <si>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</si>
  <si>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</si>
  <si>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</si>
  <si>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</si>
  <si>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</si>
  <si>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</si>
  <si>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</si>
  <si>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</si>
  <si>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</si>
  <si>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</si>
  <si>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</si>
  <si>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</si>
  <si>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</si>
  <si>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</si>
  <si>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</si>
  <si>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</si>
  <si>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</si>
  <si>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</si>
  <si>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</si>
  <si>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</si>
  <si>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</si>
  <si>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</si>
  <si>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</si>
  <si>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</si>
  <si>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</si>
  <si>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</si>
  <si>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</si>
  <si>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</si>
  <si>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</si>
  <si>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</si>
  <si>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</si>
  <si>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</si>
  <si>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</si>
  <si>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</si>
  <si>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</si>
  <si>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</si>
  <si>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</si>
  <si>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</si>
  <si>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</si>
  <si>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</si>
  <si>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</si>
  <si>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</si>
  <si>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</si>
  <si>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</si>
  <si>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</si>
  <si>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</si>
  <si>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</si>
  <si>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</si>
  <si>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</si>
  <si>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</si>
  <si>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</si>
  <si>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</si>
  <si>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</si>
  <si>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</si>
  <si>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</si>
  <si>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</si>
  <si>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</si>
  <si>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</si>
  <si>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</si>
  <si>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</si>
  <si>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</si>
  <si>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</si>
  <si>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</si>
  <si>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</si>
  <si>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</si>
  <si>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</si>
  <si>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</si>
  <si>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</si>
  <si>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</si>
  <si>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</si>
  <si>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</si>
  <si>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</si>
  <si>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</si>
  <si>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</si>
  <si>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</si>
  <si>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</si>
  <si>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</si>
  <si>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</si>
  <si>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</si>
  <si>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</si>
  <si>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</si>
  <si>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</si>
  <si>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</si>
  <si>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</si>
  <si>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</si>
  <si>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</si>
  <si>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</si>
  <si>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</si>
  <si>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</si>
  <si>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</si>
  <si>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</si>
  <si>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</si>
  <si>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</si>
  <si>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</si>
  <si>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</si>
  <si>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</si>
  <si>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</si>
  <si>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</si>
  <si>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</si>
  <si>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</si>
  <si>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</si>
  <si>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</si>
  <si>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</si>
  <si>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</si>
  <si>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</si>
  <si>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</si>
  <si>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</si>
  <si>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</si>
  <si>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</si>
  <si>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</si>
  <si>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</si>
  <si>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</si>
  <si>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</si>
  <si>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</si>
  <si>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</si>
  <si>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</si>
  <si>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</si>
  <si>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</si>
  <si>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</si>
  <si>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</si>
  <si>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</si>
  <si>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</si>
  <si>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</si>
  <si>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</si>
  <si>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</si>
  <si>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</si>
  <si>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</si>
  <si>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</si>
  <si>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</si>
  <si>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</si>
  <si>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</si>
  <si>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</si>
  <si>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</si>
  <si>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</si>
  <si>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</si>
  <si>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</si>
  <si>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</si>
  <si>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</si>
  <si>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</si>
  <si>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</si>
  <si>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</si>
  <si>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</si>
  <si>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</si>
  <si>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</si>
  <si>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</si>
  <si>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</si>
  <si>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</si>
  <si>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</si>
  <si>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</si>
  <si>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</si>
  <si>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</si>
  <si>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</si>
  <si>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</si>
  <si>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</si>
  <si>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</si>
  <si>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</si>
  <si>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</si>
  <si>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</si>
  <si>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</si>
  <si>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</si>
  <si>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</si>
  <si>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</si>
  <si>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</si>
  <si>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</si>
  <si>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</si>
  <si>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</si>
  <si>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</si>
  <si>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</si>
  <si>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</si>
  <si>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</si>
  <si>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</si>
  <si>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</si>
  <si>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</si>
  <si>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</si>
  <si>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</si>
  <si>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</si>
  <si>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</si>
  <si>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</si>
  <si>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</si>
  <si>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</si>
  <si>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</si>
  <si>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</si>
  <si>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</si>
  <si>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</si>
  <si>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</si>
  <si>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</si>
  <si>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</si>
  <si>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</si>
  <si>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</si>
  <si>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</si>
  <si>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</si>
  <si>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</si>
  <si>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</si>
  <si>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</si>
  <si>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</si>
  <si>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</si>
  <si>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</si>
  <si>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</si>
  <si>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</si>
  <si>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</si>
  <si>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</si>
  <si>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</si>
  <si>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</si>
  <si>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</si>
  <si>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</si>
  <si>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</si>
  <si>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</si>
  <si>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</si>
  <si>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</si>
  <si>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</si>
  <si>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</si>
  <si>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</si>
  <si>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</si>
  <si>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</si>
  <si>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</si>
  <si>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</si>
  <si>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</si>
  <si>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</si>
  <si>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</si>
  <si>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</si>
  <si>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</si>
  <si>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</si>
  <si>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</si>
  <si>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</si>
  <si>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</si>
  <si>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</si>
  <si>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</si>
  <si>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</si>
  <si>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</si>
  <si>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</si>
  <si>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</si>
  <si>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</si>
  <si>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</si>
  <si>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</si>
  <si>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</si>
  <si>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</si>
  <si>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</si>
  <si>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</si>
  <si>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</si>
  <si>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</si>
  <si>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</si>
  <si>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</si>
  <si>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</si>
  <si>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</si>
  <si>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</si>
  <si>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</si>
  <si>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</si>
  <si>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</si>
  <si>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</si>
  <si>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</si>
  <si>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</si>
  <si>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</si>
  <si>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</si>
  <si>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</si>
  <si>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</si>
  <si>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</si>
  <si>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</si>
  <si>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</si>
  <si>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</si>
  <si>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</si>
  <si>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</si>
  <si>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</si>
  <si>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</si>
  <si>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</si>
  <si>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</si>
  <si>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</si>
  <si>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</si>
  <si>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</si>
  <si>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</si>
  <si>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</si>
  <si>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</si>
  <si>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</si>
  <si>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</si>
  <si>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</si>
  <si>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</si>
  <si>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</si>
  <si>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</si>
  <si>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</si>
  <si>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</si>
  <si>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</si>
  <si>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</si>
  <si>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</si>
  <si>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</si>
  <si>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</si>
  <si>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</si>
  <si>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</si>
  <si>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</si>
  <si>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</si>
  <si>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</si>
  <si>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</si>
  <si>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</si>
  <si>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</si>
  <si>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</si>
  <si>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</si>
  <si>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</si>
  <si>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</si>
  <si>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</si>
  <si>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</si>
  <si>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</si>
  <si>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</si>
  <si>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</si>
  <si>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</si>
  <si>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</si>
  <si>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</si>
  <si>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</si>
  <si>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</si>
  <si>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</si>
  <si>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</si>
  <si>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</si>
  <si>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</si>
  <si>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</si>
  <si>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</si>
  <si>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</si>
  <si>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</si>
  <si>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</si>
  <si>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</si>
  <si>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</si>
  <si>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</si>
  <si>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</si>
  <si>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</si>
  <si>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</si>
  <si>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</si>
  <si>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</si>
  <si>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</si>
  <si>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</si>
  <si>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</si>
  <si>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</si>
  <si>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</si>
  <si>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</si>
  <si>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</si>
  <si>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</si>
  <si>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</si>
  <si>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</si>
  <si>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</si>
  <si>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</si>
  <si>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</si>
  <si>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</si>
  <si>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</si>
  <si>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</si>
  <si>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</si>
  <si>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</si>
  <si>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</si>
  <si>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</si>
  <si>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</si>
  <si>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</si>
  <si>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</si>
  <si>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</si>
  <si>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</si>
  <si>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</si>
  <si>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</si>
  <si>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</si>
  <si>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</si>
  <si>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</si>
  <si>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</si>
  <si>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</si>
  <si>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</si>
  <si>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</si>
  <si>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</si>
  <si>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</si>
  <si>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</si>
  <si>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</si>
  <si>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</si>
  <si>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</si>
  <si>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</si>
  <si>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</si>
  <si>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</si>
  <si>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</si>
  <si>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</si>
  <si>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</si>
  <si>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</si>
  <si>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</si>
  <si>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</si>
  <si>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</si>
  <si>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</si>
  <si>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</si>
  <si>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</si>
  <si>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</si>
  <si>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</si>
  <si>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</si>
  <si>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</si>
  <si>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</si>
  <si>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</si>
  <si>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</si>
  <si>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</si>
  <si>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</si>
  <si>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</si>
  <si>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</si>
  <si>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</si>
  <si>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</si>
  <si>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</si>
  <si>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</si>
  <si>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</si>
  <si>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</si>
  <si>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</si>
  <si>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</si>
  <si>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</si>
  <si>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</si>
  <si>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</si>
  <si>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</si>
  <si>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</si>
  <si>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</si>
  <si>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</si>
  <si>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</si>
  <si>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</si>
  <si>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</si>
  <si>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</si>
  <si>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</si>
  <si>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</si>
  <si>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</si>
  <si>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</si>
  <si>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</si>
  <si>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</si>
  <si>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</si>
  <si>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</si>
  <si>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</si>
  <si>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</si>
  <si>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</si>
  <si>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</si>
  <si>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</si>
  <si>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</si>
  <si>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</si>
  <si>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</si>
  <si>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</si>
  <si>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</si>
  <si>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</si>
  <si>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</si>
  <si>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</si>
  <si>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</si>
  <si>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</si>
  <si>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</si>
  <si>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</si>
  <si>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</si>
  <si>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</si>
  <si>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</si>
  <si>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</si>
  <si>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</si>
  <si>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</si>
  <si>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</si>
  <si>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</si>
  <si>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</si>
  <si>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</si>
  <si>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</si>
  <si>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</si>
  <si>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</si>
  <si>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</si>
  <si>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</si>
  <si>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</si>
  <si>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</si>
  <si>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</si>
  <si>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</si>
  <si>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</si>
  <si>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</si>
  <si>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</si>
  <si>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</si>
  <si>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</si>
  <si>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</si>
  <si>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</si>
  <si>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</si>
  <si>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</si>
  <si>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</si>
  <si>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</si>
  <si>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</si>
  <si>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</si>
  <si>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</si>
  <si>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</si>
  <si>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</si>
  <si>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</si>
  <si>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</si>
  <si>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</si>
  <si>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</si>
  <si>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</si>
  <si>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</si>
  <si>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</si>
  <si>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</si>
  <si>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</si>
  <si>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</si>
  <si>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</si>
  <si>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</si>
  <si>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</si>
  <si>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</si>
  <si>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</si>
  <si>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</si>
  <si>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</si>
  <si>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</si>
  <si>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</si>
  <si>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</si>
  <si>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</si>
  <si>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</si>
  <si>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</si>
  <si>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</si>
  <si>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</si>
  <si>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</si>
  <si>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</si>
  <si>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</si>
  <si>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</si>
  <si>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</si>
  <si>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</si>
  <si>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</si>
  <si>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</si>
  <si>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</si>
  <si>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</si>
  <si>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</si>
  <si>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</si>
  <si>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</si>
  <si>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</si>
  <si>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</si>
  <si>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</si>
  <si>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</si>
  <si>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</si>
  <si>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</si>
  <si>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</si>
  <si>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</si>
  <si>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</si>
  <si>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</si>
  <si>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</si>
  <si>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</si>
  <si>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</si>
  <si>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</si>
  <si>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</si>
  <si>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</si>
  <si>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</si>
  <si>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</si>
  <si>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</si>
  <si>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</si>
  <si>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</si>
  <si>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</si>
  <si>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</si>
  <si>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</si>
  <si>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</si>
  <si>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</si>
  <si>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</si>
  <si>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</si>
  <si>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</si>
  <si>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</si>
  <si>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</si>
  <si>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</si>
  <si>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</si>
  <si>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</si>
  <si>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</si>
  <si>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</si>
  <si>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</si>
  <si>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</si>
  <si>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</si>
  <si>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</si>
  <si>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</si>
  <si>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</si>
  <si>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</si>
  <si>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</si>
  <si>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</si>
  <si>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</si>
  <si>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</si>
  <si>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</si>
  <si>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</si>
  <si>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</si>
  <si>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</si>
  <si>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</si>
  <si>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</si>
  <si>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</si>
  <si>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</si>
  <si>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</si>
  <si>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</si>
  <si>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</si>
  <si>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</si>
  <si>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</si>
  <si>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</si>
  <si>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</si>
  <si>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</si>
  <si>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</si>
  <si>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</si>
  <si>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</si>
  <si>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</si>
  <si>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</si>
  <si>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</si>
  <si>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</si>
  <si>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</si>
  <si>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</si>
  <si>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</si>
  <si>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</si>
  <si>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</si>
  <si>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</si>
  <si>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</si>
  <si>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</si>
  <si>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</si>
  <si>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</si>
  <si>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</si>
  <si>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</si>
  <si>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</si>
  <si>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</si>
  <si>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</si>
  <si>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</si>
  <si>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</si>
  <si>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</si>
  <si>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</si>
  <si>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</si>
  <si>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</si>
  <si>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</si>
  <si>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</si>
  <si>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</si>
  <si>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</si>
  <si>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</si>
  <si>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</si>
  <si>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</si>
  <si>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</si>
  <si>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</si>
  <si>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</si>
  <si>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</si>
  <si>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</si>
  <si>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</si>
  <si>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</si>
  <si>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</si>
  <si>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</si>
  <si>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</si>
  <si>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</si>
  <si>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</si>
  <si>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</si>
  <si>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</si>
  <si>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</si>
  <si>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</si>
  <si>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</si>
  <si>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</si>
  <si>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</si>
  <si>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</si>
  <si>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</si>
  <si>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</si>
  <si>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</si>
  <si>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</si>
  <si>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</si>
  <si>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</si>
  <si>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</si>
  <si>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</si>
  <si>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</si>
  <si>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</si>
  <si>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</si>
  <si>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</si>
  <si>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</si>
  <si>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</si>
  <si>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</si>
  <si>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</si>
  <si>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</si>
  <si>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</si>
  <si>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</si>
  <si>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</si>
  <si>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</si>
  <si>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</si>
  <si>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</si>
  <si>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</si>
  <si>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</si>
  <si>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</si>
  <si>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</si>
  <si>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</si>
  <si>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</si>
  <si>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</si>
  <si>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</si>
  <si>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</si>
  <si>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</si>
  <si>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</si>
  <si>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</si>
  <si>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</si>
  <si>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</si>
  <si>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</si>
  <si>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</si>
  <si>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</si>
  <si>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</si>
  <si>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</si>
  <si>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</si>
  <si>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</si>
  <si>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</si>
  <si>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</si>
  <si>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</si>
  <si>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</si>
  <si>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</si>
  <si>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</si>
  <si>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</si>
  <si>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</si>
  <si>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</si>
  <si>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</si>
  <si>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</si>
  <si>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</si>
  <si>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</si>
  <si>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</si>
  <si>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</si>
  <si>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</si>
  <si>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</si>
  <si>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</si>
  <si>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</si>
  <si>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</si>
  <si>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</si>
  <si>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</si>
  <si>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</si>
  <si>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</si>
  <si>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</si>
  <si>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</si>
  <si>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</si>
  <si>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</si>
  <si>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</si>
  <si>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</si>
  <si>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</si>
  <si>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</si>
  <si>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</si>
  <si>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</si>
  <si>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</si>
  <si>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</si>
  <si>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</si>
  <si>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</si>
  <si>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</si>
  <si>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</si>
  <si>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</si>
  <si>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</si>
  <si>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</si>
  <si>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</si>
  <si>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</si>
  <si>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</si>
  <si>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</si>
  <si>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</si>
  <si>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</si>
  <si>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</si>
  <si>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</si>
  <si>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</si>
  <si>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</si>
  <si>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</si>
  <si>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</si>
  <si>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</si>
  <si>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</si>
  <si>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</si>
  <si>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</si>
  <si>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</si>
  <si>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</si>
  <si>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</si>
  <si>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</si>
  <si>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</si>
  <si>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</si>
  <si>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</si>
  <si>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</si>
  <si>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</si>
  <si>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</si>
  <si>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</si>
  <si>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</si>
  <si>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</si>
  <si>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</si>
  <si>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</si>
  <si>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</si>
  <si>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</si>
  <si>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</si>
  <si>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</si>
  <si>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</si>
  <si>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</si>
  <si>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</si>
  <si>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</si>
  <si>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</si>
  <si>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</si>
  <si>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</si>
  <si>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</si>
  <si>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</si>
  <si>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</si>
  <si>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</si>
  <si>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</si>
  <si>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</si>
  <si>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</si>
  <si>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</si>
  <si>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</si>
  <si>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</si>
  <si>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</si>
  <si>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</si>
  <si>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</si>
  <si>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</si>
  <si>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</si>
  <si>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</si>
  <si>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</si>
  <si>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</si>
  <si>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</si>
  <si>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</si>
  <si>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</si>
  <si>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</si>
  <si>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</si>
  <si>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</si>
  <si>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</si>
  <si>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</si>
  <si>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</si>
  <si>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</si>
  <si>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</si>
  <si>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</si>
  <si>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</si>
  <si>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</si>
  <si>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</si>
  <si>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</si>
  <si>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</si>
  <si>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</si>
  <si>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</si>
  <si>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</si>
  <si>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</si>
  <si>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</si>
  <si>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</si>
  <si>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</si>
  <si>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</si>
  <si>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</si>
  <si>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</si>
  <si>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</si>
  <si>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</si>
  <si>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</si>
  <si>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</si>
  <si>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</si>
  <si>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</si>
  <si>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</si>
  <si>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</si>
  <si>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</si>
  <si>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</si>
  <si>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</si>
  <si>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</si>
  <si>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</si>
  <si>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</si>
  <si>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</si>
  <si>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</si>
  <si>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</si>
  <si>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</si>
  <si>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</si>
  <si>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</si>
  <si>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</si>
  <si>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</si>
  <si>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</si>
  <si>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</si>
  <si>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</si>
  <si>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</si>
  <si>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</si>
  <si>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</si>
  <si>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</si>
  <si>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</si>
  <si>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</si>
  <si>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</si>
  <si>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</si>
  <si>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</si>
  <si>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</si>
  <si>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</si>
  <si>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</si>
  <si>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</si>
  <si>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</si>
  <si>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</si>
  <si>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</si>
  <si>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</si>
  <si>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</si>
  <si>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</si>
  <si>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</si>
  <si>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</si>
  <si>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</si>
  <si>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</si>
  <si>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</si>
  <si>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</si>
  <si>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</si>
  <si>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</si>
  <si>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</si>
  <si>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</si>
  <si>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</si>
  <si>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</si>
  <si>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</si>
  <si>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</si>
  <si>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</si>
  <si>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</si>
  <si>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</si>
  <si>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</si>
  <si>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</si>
  <si>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</si>
  <si>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</si>
  <si>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</si>
  <si>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</si>
  <si>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</si>
  <si>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</si>
  <si>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</si>
  <si>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</si>
  <si>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</si>
  <si>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</si>
  <si>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</si>
  <si>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</si>
  <si>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</si>
  <si>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</si>
  <si>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</si>
  <si>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</si>
  <si>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</si>
  <si>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</si>
  <si>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</si>
  <si>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</si>
  <si>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</si>
  <si>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</si>
  <si>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</si>
  <si>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</si>
  <si>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</si>
  <si>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</si>
  <si>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</si>
  <si>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</si>
  <si>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</si>
  <si>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</si>
  <si>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</si>
  <si>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</si>
  <si>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</si>
  <si>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</si>
  <si>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</si>
  <si>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</si>
  <si>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</si>
  <si>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</si>
  <si>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</si>
  <si>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</si>
  <si>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</si>
  <si>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</si>
  <si>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</si>
  <si>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</si>
  <si>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</si>
  <si>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</si>
  <si>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</si>
  <si>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</si>
  <si>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</si>
  <si>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</si>
  <si>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</si>
  <si>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</si>
  <si>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</si>
  <si>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</si>
  <si>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</si>
  <si>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</si>
  <si>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</si>
  <si>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</si>
  <si>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</si>
  <si>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</si>
  <si>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</si>
  <si>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</si>
  <si>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</si>
  <si>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</si>
  <si>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</si>
  <si>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</si>
  <si>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</si>
  <si>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</si>
  <si>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</si>
  <si>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</si>
  <si>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</si>
  <si>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</si>
  <si>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</si>
  <si>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</si>
  <si>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</si>
  <si>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</si>
  <si>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</si>
  <si>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</si>
  <si>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</si>
  <si>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</si>
  <si>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</si>
  <si>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</si>
  <si>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</si>
  <si>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</si>
  <si>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</si>
  <si>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</si>
  <si>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</si>
  <si>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</si>
  <si>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</si>
  <si>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</si>
  <si>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</si>
  <si>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</si>
  <si>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</si>
  <si>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</si>
  <si>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</si>
  <si>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</si>
  <si>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</si>
  <si>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</si>
  <si>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</si>
  <si>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</si>
  <si>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</si>
  <si>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</si>
  <si>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</si>
  <si>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</si>
  <si>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</si>
  <si>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</si>
  <si>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</si>
  <si>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</si>
  <si>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</si>
  <si>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</si>
  <si>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</si>
  <si>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</si>
  <si>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</si>
  <si>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</si>
  <si>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</si>
  <si>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</si>
  <si>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</si>
  <si>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</si>
  <si>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</si>
  <si>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</si>
  <si>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</si>
  <si>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</si>
  <si>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</si>
  <si>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</si>
  <si>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</si>
  <si>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</si>
  <si>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</si>
  <si>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</si>
  <si>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</si>
  <si>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</si>
  <si>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</si>
  <si>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</si>
  <si>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</si>
  <si>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</si>
  <si>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</si>
  <si>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</si>
  <si>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</si>
  <si>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</si>
  <si>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</si>
  <si>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</si>
  <si>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</si>
  <si>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</si>
  <si>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</si>
  <si>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</si>
  <si>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</si>
  <si>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</si>
  <si>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</si>
  <si>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</si>
  <si>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</si>
  <si>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</si>
  <si>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</si>
  <si>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</si>
  <si>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</si>
  <si>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</si>
  <si>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</si>
  <si>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</si>
  <si>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</si>
  <si>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</si>
  <si>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</si>
  <si>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</si>
  <si>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</si>
  <si>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</si>
  <si>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</si>
  <si>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</si>
  <si>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</si>
  <si>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</si>
  <si>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</si>
  <si>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</si>
  <si>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</si>
  <si>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</si>
  <si>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</si>
  <si>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</si>
  <si>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</si>
  <si>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</si>
  <si>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</si>
  <si>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</si>
  <si>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</si>
  <si>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</si>
  <si>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</si>
  <si>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</si>
  <si>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</si>
  <si>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</si>
  <si>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</si>
  <si>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</si>
  <si>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</si>
  <si>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</si>
  <si>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</si>
  <si>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</si>
  <si>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</si>
  <si>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</si>
  <si>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</si>
  <si>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</si>
  <si>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</si>
  <si>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</si>
  <si>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</si>
  <si>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</si>
  <si>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</si>
  <si>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</si>
  <si>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</si>
  <si>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</si>
  <si>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</si>
  <si>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</si>
  <si>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</si>
  <si>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</si>
  <si>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</si>
  <si>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</si>
  <si>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</si>
  <si>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</si>
  <si>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</si>
  <si>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</si>
  <si>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</si>
  <si>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</si>
  <si>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</si>
  <si>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</si>
  <si>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</si>
  <si>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</si>
  <si>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</si>
  <si>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</si>
  <si>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</si>
  <si>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</si>
  <si>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</si>
  <si>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</si>
  <si>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</si>
  <si>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</si>
  <si>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</si>
  <si>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</si>
  <si>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</si>
  <si>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</si>
  <si>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</si>
  <si>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</si>
  <si>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</si>
  <si>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</si>
  <si>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</si>
  <si>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</si>
  <si>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</si>
  <si>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</si>
  <si>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</si>
  <si>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</si>
  <si>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</si>
  <si>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</si>
  <si>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</si>
  <si>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</si>
  <si>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</si>
  <si>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</si>
  <si>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</si>
  <si>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</si>
  <si>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</si>
  <si>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</si>
  <si>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</si>
  <si>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</si>
  <si>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</si>
  <si>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</si>
  <si>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</si>
  <si>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</si>
  <si>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</si>
  <si>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</si>
  <si>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</si>
  <si>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</si>
  <si>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</si>
  <si>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</si>
  <si>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</si>
  <si>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</si>
  <si>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</si>
  <si>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</si>
  <si>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</si>
  <si>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</si>
  <si>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</si>
  <si>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</si>
  <si>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</si>
  <si>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</si>
  <si>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</si>
  <si>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</si>
  <si>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</si>
  <si>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</si>
  <si>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</si>
  <si>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</si>
  <si>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</si>
  <si>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</si>
  <si>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</si>
  <si>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</si>
  <si>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</si>
  <si>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</si>
  <si>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</si>
  <si>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</si>
  <si>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</si>
  <si>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</si>
  <si>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</si>
  <si>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</si>
  <si>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</si>
  <si>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</si>
  <si>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</si>
  <si>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</si>
  <si>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</si>
  <si>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</si>
  <si>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</si>
  <si>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</si>
  <si>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</si>
  <si>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</si>
  <si>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</si>
  <si>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</si>
  <si>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</si>
  <si>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</si>
  <si>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</si>
  <si>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</si>
  <si>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</si>
  <si>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</si>
  <si>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</si>
  <si>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</si>
  <si>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</si>
  <si>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</si>
  <si>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</si>
  <si>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</si>
  <si>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</si>
  <si>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</si>
  <si>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</si>
  <si>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</si>
  <si>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</si>
  <si>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</si>
  <si>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</si>
  <si>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</si>
  <si>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</si>
  <si>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</si>
  <si>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</si>
  <si>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</si>
  <si>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</si>
  <si>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</si>
  <si>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</si>
  <si>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</si>
  <si>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</si>
  <si>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</si>
  <si>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</si>
  <si>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</si>
  <si>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</si>
  <si>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</si>
  <si>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</si>
  <si>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</si>
  <si>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</si>
  <si>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</si>
  <si>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</si>
  <si>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</si>
  <si>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</si>
  <si>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</si>
  <si>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</si>
  <si>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</si>
  <si>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</si>
  <si>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</si>
  <si>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</si>
  <si>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</si>
  <si>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</si>
  <si>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</si>
  <si>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</si>
  <si>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</si>
  <si>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</si>
  <si>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</si>
  <si>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</si>
  <si>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</si>
  <si>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</si>
  <si>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</si>
  <si>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</si>
  <si>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</si>
  <si>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</si>
  <si>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</si>
  <si>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</si>
  <si>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</si>
  <si>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</si>
  <si>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</si>
  <si>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</si>
  <si>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</si>
  <si>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</si>
  <si>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</si>
  <si>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</si>
  <si>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</si>
  <si>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</si>
  <si>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</si>
  <si>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</si>
  <si>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</si>
  <si>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</si>
  <si>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</si>
  <si>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</si>
  <si>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</si>
  <si>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</si>
  <si>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</si>
  <si>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</si>
  <si>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</si>
  <si>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</si>
  <si>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</si>
  <si>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</si>
  <si>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</si>
  <si>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</si>
  <si>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</si>
  <si>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</si>
  <si>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</si>
  <si>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</si>
  <si>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</si>
  <si>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</si>
  <si>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</si>
  <si>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</si>
  <si>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</si>
  <si>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</si>
  <si>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</si>
  <si>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</si>
  <si>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</si>
  <si>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</si>
  <si>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</si>
  <si>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</si>
  <si>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</si>
  <si>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</si>
  <si>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</si>
  <si>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</si>
  <si>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</si>
  <si>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</si>
  <si>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</si>
  <si>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</si>
  <si>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</si>
  <si>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</si>
  <si>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</si>
  <si>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</si>
  <si>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</si>
  <si>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</si>
  <si>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</si>
  <si>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</si>
  <si>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</si>
  <si>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</si>
  <si>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</si>
  <si>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</si>
  <si>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</si>
  <si>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</si>
  <si>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</si>
  <si>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</si>
  <si>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</si>
  <si>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</si>
  <si>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</si>
  <si>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</si>
  <si>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</si>
  <si>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</si>
  <si>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</si>
  <si>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</si>
  <si>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</si>
  <si>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</si>
  <si>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</si>
  <si>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</si>
  <si>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</si>
  <si>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</si>
  <si>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</si>
  <si>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</si>
  <si>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</si>
  <si>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</si>
  <si>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</si>
  <si>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</si>
  <si>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</si>
  <si>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</si>
  <si>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</si>
  <si>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</si>
  <si>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</si>
  <si>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</si>
  <si>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</si>
  <si>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</si>
  <si>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</si>
  <si>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</si>
  <si>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</si>
  <si>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</si>
  <si>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</si>
  <si>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</si>
  <si>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</si>
  <si>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</si>
  <si>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</si>
  <si>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</si>
  <si>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</si>
  <si>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</si>
  <si>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</si>
  <si>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</si>
  <si>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</si>
  <si>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</si>
  <si>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</si>
  <si>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</si>
  <si>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</si>
  <si>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</si>
  <si>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</si>
  <si>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</si>
  <si>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</si>
  <si>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</si>
  <si>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</si>
  <si>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</si>
  <si>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</si>
  <si>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</si>
  <si>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</si>
  <si>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</si>
  <si>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</si>
  <si>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</si>
  <si>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</si>
  <si>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</si>
  <si>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</si>
  <si>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</si>
  <si>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</si>
  <si>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</si>
  <si>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</si>
  <si>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</si>
  <si>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</si>
  <si>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</si>
  <si>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</si>
  <si>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</si>
  <si>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</si>
  <si>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</si>
  <si>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</si>
  <si>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</si>
  <si>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</si>
  <si>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</si>
  <si>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</si>
  <si>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</si>
  <si>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</si>
  <si>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</si>
  <si>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</si>
  <si>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</si>
  <si>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</si>
  <si>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</si>
  <si>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</si>
  <si>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</si>
  <si>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</si>
  <si>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</si>
  <si>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</si>
  <si>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</si>
  <si>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</si>
  <si>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</si>
  <si>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</si>
  <si>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</si>
  <si>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</si>
  <si>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</si>
  <si>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</si>
  <si>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</si>
  <si>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</si>
  <si>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</si>
  <si>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</si>
  <si>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</si>
  <si>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</si>
  <si>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</si>
  <si>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</si>
  <si>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</si>
  <si>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</si>
  <si>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</si>
  <si>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</si>
  <si>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</si>
  <si>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</si>
  <si>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</si>
  <si>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</si>
  <si>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</si>
  <si>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</si>
  <si>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</si>
  <si>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</si>
  <si>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</si>
  <si>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</si>
  <si>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</si>
  <si>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</si>
  <si>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</si>
  <si>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</si>
  <si>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</si>
  <si>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</si>
  <si>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</si>
  <si>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</si>
  <si>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</si>
  <si>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</si>
  <si>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</si>
  <si>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</si>
  <si>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</si>
  <si>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</si>
  <si>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</si>
  <si>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</si>
  <si>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</si>
  <si>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</si>
  <si>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</si>
  <si>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</si>
  <si>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</si>
  <si>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</si>
  <si>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</si>
  <si>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</si>
  <si>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</si>
  <si>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</si>
  <si>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</si>
  <si>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</si>
  <si>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</si>
  <si>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</si>
  <si>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</si>
  <si>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</si>
  <si>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</si>
  <si>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</si>
  <si>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</si>
  <si>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</si>
  <si>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</si>
  <si>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</si>
  <si>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</si>
  <si>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</si>
  <si>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</si>
  <si>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</si>
  <si>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</si>
  <si>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</si>
  <si>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</si>
  <si>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</si>
  <si>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</si>
  <si>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</si>
  <si>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</si>
  <si>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</si>
  <si>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</si>
  <si>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</si>
  <si>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</si>
  <si>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</si>
  <si>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</si>
  <si>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</si>
  <si>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</si>
  <si>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</si>
  <si>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</si>
  <si>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</si>
  <si>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</si>
  <si>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</si>
  <si>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</si>
  <si>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</si>
  <si>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</si>
  <si>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</si>
  <si>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</si>
  <si>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</si>
  <si>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</si>
  <si>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</si>
  <si>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</si>
  <si>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</si>
  <si>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</si>
  <si>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</si>
  <si>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</si>
  <si>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</si>
  <si>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</si>
  <si>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</si>
  <si>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</si>
  <si>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</si>
  <si>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</si>
  <si>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</si>
  <si>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</si>
  <si>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</si>
  <si>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</si>
  <si>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</si>
  <si>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</si>
  <si>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</si>
  <si>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</si>
  <si>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</si>
  <si>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</si>
  <si>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</si>
  <si>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</si>
  <si>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</si>
  <si>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</si>
  <si>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</si>
  <si>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</si>
  <si>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</si>
  <si>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</si>
  <si>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</si>
  <si>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</si>
  <si>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</si>
  <si>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</si>
  <si>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</si>
  <si>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</si>
  <si>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</si>
  <si>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</si>
  <si>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</si>
  <si>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</si>
  <si>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</si>
  <si>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</si>
  <si>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</si>
  <si>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</si>
  <si>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</si>
  <si>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</si>
  <si>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</si>
  <si>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</si>
  <si>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</si>
  <si>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</si>
  <si>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</si>
  <si>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</si>
  <si>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</si>
  <si>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</si>
  <si>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</si>
  <si>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</si>
  <si>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</si>
  <si>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</si>
  <si>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</si>
  <si>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</si>
  <si>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</si>
  <si>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</si>
  <si>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</si>
  <si>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</si>
  <si>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</si>
  <si>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</si>
  <si>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</si>
  <si>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</si>
  <si>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</si>
  <si>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</si>
  <si>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</si>
  <si>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</si>
  <si>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</si>
  <si>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</si>
  <si>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</si>
  <si>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</si>
  <si>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</si>
  <si>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</si>
  <si>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</si>
  <si>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</si>
  <si>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</si>
  <si>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</si>
  <si>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</si>
  <si>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</si>
  <si>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</si>
  <si>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</si>
  <si>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</si>
  <si>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</si>
  <si>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</si>
  <si>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</si>
  <si>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</si>
  <si>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</si>
  <si>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</si>
  <si>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</si>
  <si>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</si>
  <si>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</si>
  <si>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</si>
  <si>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</si>
  <si>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</si>
  <si>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</si>
  <si>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</si>
  <si>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</si>
  <si>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</si>
  <si>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</si>
  <si>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</si>
  <si>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</si>
  <si>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</si>
  <si>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</si>
  <si>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</si>
  <si>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</si>
  <si>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</si>
  <si>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</si>
  <si>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</si>
  <si>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</si>
  <si>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</si>
  <si>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</si>
  <si>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</si>
  <si>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</si>
  <si>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</si>
  <si>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</si>
  <si>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</si>
  <si>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</si>
  <si>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</si>
  <si>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</si>
  <si>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</si>
  <si>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</si>
  <si>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</si>
  <si>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</si>
  <si>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</si>
  <si>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</si>
  <si>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</si>
  <si>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</si>
  <si>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</si>
  <si>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</si>
  <si>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</si>
  <si>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</si>
  <si>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</si>
  <si>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</si>
  <si>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</si>
  <si>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</si>
  <si>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</si>
  <si>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</si>
  <si>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</si>
  <si>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</si>
  <si>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</si>
  <si>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</si>
  <si>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</si>
  <si>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</si>
  <si>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</si>
  <si>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</si>
  <si>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</si>
  <si>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</si>
  <si>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</si>
  <si>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</si>
  <si>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</si>
  <si>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</si>
  <si>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</si>
  <si>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</si>
  <si>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</si>
  <si>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</si>
  <si>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</si>
  <si>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</si>
  <si>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</si>
  <si>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</si>
  <si>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</si>
  <si>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</si>
  <si>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</si>
  <si>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</si>
  <si>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</si>
  <si>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</si>
  <si>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</si>
  <si>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</si>
  <si>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</si>
  <si>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</si>
  <si>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</si>
  <si>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</si>
  <si>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</si>
  <si>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</si>
  <si>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</si>
  <si>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</si>
  <si>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</si>
  <si>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</si>
  <si>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</si>
  <si>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</si>
  <si>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</si>
  <si>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</si>
  <si>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</si>
  <si>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</si>
  <si>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</si>
  <si>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</si>
  <si>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</si>
  <si>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</si>
  <si>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</si>
  <si>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</si>
  <si>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</si>
  <si>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</si>
  <si>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</si>
  <si>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</si>
  <si>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</si>
  <si>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</si>
  <si>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</si>
  <si>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</si>
  <si>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</si>
  <si>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</si>
  <si>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</si>
  <si>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</si>
  <si>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</si>
  <si>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</si>
  <si>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</si>
  <si>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</si>
  <si>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</si>
  <si>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</si>
  <si>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</si>
  <si>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</si>
  <si>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</si>
  <si>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</si>
  <si>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</si>
  <si>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</si>
  <si>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</si>
  <si>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</si>
  <si>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</si>
  <si>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</si>
  <si>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</si>
  <si>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</si>
  <si>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</si>
  <si>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</si>
  <si>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</si>
  <si>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</si>
  <si>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</si>
  <si>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</si>
  <si>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</si>
  <si>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</si>
  <si>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</si>
  <si>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</si>
  <si>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</si>
  <si>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</si>
  <si>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</si>
  <si>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</si>
  <si>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</si>
  <si>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</si>
  <si>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</si>
  <si>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</si>
  <si>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</si>
  <si>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</si>
  <si>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</si>
  <si>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</si>
  <si>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</si>
  <si>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</si>
  <si>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</si>
  <si>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</si>
  <si>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</si>
  <si>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</si>
  <si>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</si>
  <si>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</si>
  <si>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</si>
  <si>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</si>
  <si>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</si>
  <si>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</si>
  <si>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</si>
  <si>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</si>
  <si>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</si>
  <si>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</si>
  <si>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</si>
  <si>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</si>
  <si>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</si>
  <si>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</si>
  <si>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</si>
  <si>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</si>
  <si>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</si>
  <si>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</si>
  <si>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</si>
  <si>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</si>
  <si>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</si>
  <si>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</si>
  <si>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</si>
  <si>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</si>
  <si>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</si>
  <si>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</si>
  <si>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</si>
  <si>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</si>
  <si>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</si>
  <si>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</si>
  <si>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</si>
  <si>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</si>
  <si>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</si>
  <si>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</si>
  <si>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</si>
  <si>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</si>
  <si>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</si>
  <si>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</si>
  <si>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</si>
  <si>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</si>
  <si>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</si>
  <si>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</si>
  <si>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</si>
  <si>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</si>
  <si>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</si>
  <si>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</si>
  <si>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</si>
  <si>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</si>
  <si>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</si>
  <si>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</si>
  <si>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</si>
  <si>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</si>
  <si>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</si>
  <si>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</si>
  <si>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</si>
  <si>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</si>
  <si>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</si>
  <si>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</si>
  <si>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</si>
  <si>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</si>
  <si>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</si>
  <si>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</si>
  <si>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</si>
  <si>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</si>
  <si>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</si>
  <si>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</si>
  <si>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</si>
  <si>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</si>
  <si>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</si>
  <si>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</si>
  <si>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</si>
  <si>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</si>
  <si>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</si>
  <si>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</si>
  <si>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</si>
  <si>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</si>
  <si>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</si>
  <si>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</si>
  <si>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</si>
  <si>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</si>
  <si>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</si>
  <si>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</si>
  <si>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</si>
  <si>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</si>
  <si>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</si>
  <si>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</si>
  <si>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</si>
  <si>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</si>
  <si>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</si>
  <si>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</si>
  <si>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</si>
  <si>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</si>
  <si>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</si>
  <si>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</si>
  <si>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</si>
  <si>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</si>
  <si>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</si>
  <si>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</si>
  <si>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</si>
  <si>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</si>
  <si>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</si>
  <si>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</si>
  <si>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</si>
  <si>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</si>
  <si>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</si>
  <si>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</si>
  <si>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</si>
  <si>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</si>
  <si>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</si>
  <si>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</si>
  <si>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</si>
  <si>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</si>
  <si>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</si>
  <si>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</si>
  <si>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</si>
  <si>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</si>
  <si>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</si>
  <si>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</si>
  <si>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</si>
  <si>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</si>
  <si>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</si>
  <si>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</si>
  <si>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</si>
  <si>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</si>
  <si>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</si>
  <si>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</si>
  <si>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</si>
  <si>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</si>
  <si>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</si>
  <si>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</si>
  <si>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</si>
  <si>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</si>
  <si>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</si>
  <si>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</si>
  <si>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</si>
  <si>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</si>
  <si>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</si>
  <si>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</si>
  <si>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</si>
  <si>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</si>
  <si>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</si>
  <si>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</si>
  <si>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</si>
  <si>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</si>
  <si>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</si>
  <si>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</si>
  <si>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</si>
  <si>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</si>
  <si>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</si>
  <si>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</si>
  <si>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</si>
  <si>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</si>
  <si>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</si>
  <si>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</si>
  <si>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</si>
  <si>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</si>
  <si>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</si>
  <si>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</si>
  <si>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</si>
  <si>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</si>
  <si>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</si>
  <si>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</si>
  <si>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</si>
  <si>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</si>
  <si>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</si>
  <si>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</si>
  <si>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</si>
  <si>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</si>
  <si>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</si>
  <si>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</si>
  <si>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</si>
  <si>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</si>
  <si>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</si>
  <si>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</si>
  <si>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</si>
  <si>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</si>
  <si>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</si>
  <si>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</si>
  <si>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</si>
  <si>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</si>
  <si>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</si>
  <si>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</si>
  <si>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</si>
  <si>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</si>
  <si>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</si>
  <si>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</si>
  <si>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</si>
  <si>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</si>
  <si>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</si>
  <si>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</si>
  <si>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</si>
  <si>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</si>
  <si>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</si>
  <si>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</si>
  <si>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</si>
  <si>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</si>
  <si>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</si>
  <si>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</si>
  <si>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</si>
  <si>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</si>
  <si>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</si>
  <si>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</si>
  <si>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</si>
  <si>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</si>
  <si>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</si>
  <si>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</si>
  <si>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</si>
  <si>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</si>
  <si>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</si>
  <si>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</si>
  <si>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</si>
  <si>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</si>
  <si>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</si>
  <si>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</si>
  <si>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</si>
  <si>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</si>
  <si>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</si>
  <si>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</si>
  <si>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</si>
  <si>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</si>
  <si>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</si>
  <si>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</si>
  <si>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</si>
  <si>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</si>
  <si>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</si>
  <si>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</si>
  <si>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</si>
  <si>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</si>
  <si>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</si>
  <si>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</si>
  <si>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</si>
  <si>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</si>
  <si>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</si>
  <si>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</si>
  <si>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</si>
  <si>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</si>
  <si>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</si>
  <si>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</si>
  <si>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</si>
  <si>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</si>
  <si>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</si>
  <si>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</si>
  <si>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</si>
  <si>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</si>
  <si>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</si>
  <si>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</si>
  <si>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</si>
  <si>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</si>
  <si>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</si>
  <si>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</si>
  <si>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</si>
  <si>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</si>
  <si>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</si>
  <si>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</si>
  <si>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</si>
  <si>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</si>
  <si>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</si>
  <si>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</si>
  <si>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</si>
  <si>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</si>
  <si>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</si>
  <si>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</si>
  <si>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</si>
  <si>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</si>
  <si>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</si>
  <si>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</si>
  <si>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</si>
  <si>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</si>
  <si>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</si>
  <si>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</si>
  <si>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</si>
  <si>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</si>
  <si>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</si>
  <si>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</si>
  <si>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</si>
  <si>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</si>
  <si>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</si>
  <si>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</si>
  <si>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</si>
  <si>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</si>
  <si>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</si>
  <si>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</si>
  <si>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</si>
  <si>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</si>
  <si>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</si>
  <si>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</si>
  <si>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</si>
  <si>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</si>
  <si>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</si>
  <si>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</si>
  <si>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</si>
  <si>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</si>
  <si>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</si>
  <si>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</si>
  <si>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</si>
  <si>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</si>
  <si>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</si>
  <si>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</si>
  <si>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</si>
  <si>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</si>
  <si>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</si>
  <si>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</si>
  <si>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</si>
  <si>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</si>
  <si>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</si>
  <si>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</si>
  <si>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</si>
  <si>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</si>
  <si>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</si>
  <si>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</si>
  <si>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</si>
  <si>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</si>
  <si>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</si>
  <si>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</si>
  <si>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</si>
  <si>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</si>
  <si>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</si>
  <si>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</si>
  <si>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</si>
  <si>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</si>
  <si>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</si>
  <si>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</si>
  <si>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</si>
  <si>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</si>
  <si>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</si>
  <si>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</si>
  <si>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</si>
  <si>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</si>
  <si>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</si>
  <si>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</si>
  <si>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</si>
  <si>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</si>
  <si>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</si>
  <si>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</si>
  <si>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</si>
  <si>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</si>
  <si>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</si>
  <si>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</si>
  <si>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</si>
  <si>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</si>
  <si>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</si>
  <si>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</si>
  <si>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</si>
  <si>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</si>
  <si>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</si>
  <si>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</si>
  <si>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</si>
  <si>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</si>
  <si>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</si>
  <si>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</si>
  <si>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</si>
  <si>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</si>
  <si>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</si>
  <si>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</si>
  <si>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</si>
  <si>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</si>
  <si>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</si>
  <si>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</si>
  <si>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</si>
  <si>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</si>
  <si>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</si>
  <si>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</si>
  <si>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</si>
  <si>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</si>
  <si>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</si>
  <si>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</si>
  <si>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</si>
  <si>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</si>
  <si>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</si>
  <si>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</si>
  <si>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</si>
  <si>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</si>
  <si>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</si>
  <si>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</si>
  <si>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</si>
  <si>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</si>
  <si>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</si>
  <si>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</si>
  <si>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</si>
  <si>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</si>
  <si>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</si>
  <si>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</si>
  <si>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</si>
  <si>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</si>
  <si>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</si>
  <si>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</si>
  <si>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</si>
  <si>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</si>
  <si>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</si>
  <si>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</si>
  <si>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</si>
  <si>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</si>
  <si>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</si>
  <si>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</si>
  <si>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</si>
  <si>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</si>
  <si>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</si>
  <si>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</si>
  <si>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</si>
  <si>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</si>
  <si>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</si>
  <si>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</si>
  <si>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</si>
  <si>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</si>
  <si>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</si>
  <si>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</si>
  <si>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</si>
  <si>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</si>
  <si>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</si>
  <si>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</si>
  <si>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</si>
  <si>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</si>
  <si>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</si>
  <si>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</si>
  <si>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</si>
  <si>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</si>
  <si>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</si>
  <si>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</si>
  <si>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</si>
  <si>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</si>
  <si>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</si>
  <si>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</si>
  <si>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</si>
  <si>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</si>
  <si>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</si>
  <si>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</si>
  <si>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</si>
  <si>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</si>
  <si>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</si>
  <si>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</si>
  <si>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</si>
  <si>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</si>
  <si>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</si>
  <si>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</si>
  <si>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</si>
  <si>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</si>
  <si>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</si>
  <si>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</si>
  <si>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</si>
  <si>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</si>
  <si>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</si>
  <si>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</si>
  <si>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</si>
  <si>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</si>
  <si>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</si>
  <si>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</si>
  <si>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</si>
  <si>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</si>
  <si>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</si>
  <si>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</si>
  <si>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</si>
  <si>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</si>
  <si>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</si>
  <si>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</si>
  <si>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</si>
  <si>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</si>
  <si>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</si>
  <si>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</si>
  <si>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</si>
  <si>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</si>
  <si>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</si>
  <si>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</si>
  <si>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</si>
  <si>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</si>
  <si>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</si>
  <si>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</si>
  <si>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</si>
  <si>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</si>
  <si>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</si>
  <si>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</si>
  <si>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</si>
  <si>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</si>
  <si>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</si>
  <si>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</si>
  <si>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</si>
  <si>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</si>
  <si>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</si>
  <si>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</si>
  <si>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</si>
  <si>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</si>
  <si>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</si>
  <si>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</si>
  <si>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</si>
  <si>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</si>
  <si>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</si>
  <si>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</si>
  <si>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</si>
  <si>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</si>
  <si>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</si>
  <si>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</si>
  <si>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</si>
  <si>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</si>
  <si>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</si>
  <si>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</si>
  <si>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</si>
  <si>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</si>
  <si>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</si>
  <si>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</si>
  <si>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</si>
  <si>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</si>
  <si>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</si>
  <si>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</si>
  <si>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</si>
  <si>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</si>
  <si>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</si>
  <si>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</si>
  <si>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</si>
  <si>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</si>
  <si>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</si>
  <si>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</si>
  <si>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</si>
  <si>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</si>
  <si>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</si>
  <si>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</si>
  <si>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</si>
  <si>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</si>
  <si>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</si>
  <si>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</si>
  <si>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</si>
  <si>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</si>
  <si>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</si>
  <si>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</si>
  <si>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</si>
  <si>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</si>
  <si>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</si>
  <si>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</si>
  <si>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</si>
  <si>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</si>
  <si>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</si>
  <si>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</si>
  <si>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</si>
  <si>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</si>
  <si>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</si>
  <si>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</si>
  <si>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</si>
  <si>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</si>
  <si>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</si>
  <si>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</si>
  <si>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</si>
  <si>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</si>
  <si>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</si>
  <si>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</si>
  <si>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</si>
  <si>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</si>
  <si>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</si>
  <si>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</si>
  <si>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</si>
  <si>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</si>
  <si>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</si>
  <si>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</si>
  <si>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</si>
  <si>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</si>
  <si>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</si>
  <si>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</si>
  <si>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</si>
  <si>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</si>
  <si>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</si>
  <si>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</si>
  <si>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</si>
  <si>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</si>
  <si>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</si>
  <si>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</si>
  <si>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</si>
  <si>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</si>
  <si>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</si>
  <si>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</si>
  <si>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</si>
  <si>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</si>
  <si>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</si>
  <si>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</si>
  <si>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</si>
  <si>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</si>
  <si>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</si>
  <si>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</si>
  <si>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</si>
  <si>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</si>
  <si>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</si>
  <si>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</si>
  <si>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</si>
  <si>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</si>
  <si>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</si>
  <si>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</si>
  <si>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</si>
  <si>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</si>
  <si>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</si>
  <si>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</si>
  <si>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</si>
  <si>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</si>
  <si>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</si>
  <si>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</si>
  <si>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</si>
  <si>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</si>
  <si>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</si>
  <si>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</si>
  <si>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</si>
  <si>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</si>
  <si>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</si>
  <si>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</si>
  <si>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</si>
  <si>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</si>
  <si>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</si>
  <si>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</si>
  <si>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</si>
  <si>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</si>
  <si>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</si>
  <si>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</si>
  <si>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</si>
  <si>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</si>
  <si>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</si>
  <si>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</si>
  <si>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</si>
  <si>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</si>
  <si>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</si>
  <si>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</si>
  <si>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</si>
  <si>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</si>
  <si>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</si>
  <si>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</si>
  <si>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</si>
  <si>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</si>
  <si>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</si>
  <si>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</si>
  <si>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</si>
  <si>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</si>
  <si>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</si>
  <si>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</si>
  <si>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</si>
  <si>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</si>
  <si>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</si>
  <si>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</si>
  <si>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</si>
  <si>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</si>
  <si>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</si>
  <si>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</si>
  <si>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</si>
  <si>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</si>
  <si>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</si>
  <si>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</si>
  <si>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</si>
  <si>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</si>
  <si>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</si>
  <si>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</si>
  <si>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</si>
  <si>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</si>
  <si>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</si>
  <si>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</si>
  <si>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</si>
  <si>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</si>
  <si>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</si>
  <si>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</si>
  <si>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</si>
  <si>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</si>
  <si>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</si>
  <si>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</si>
  <si>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</si>
  <si>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</si>
  <si>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</si>
  <si>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</si>
  <si>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</si>
  <si>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</si>
  <si>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</si>
  <si>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</si>
  <si>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</si>
  <si>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</si>
  <si>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</si>
  <si>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</si>
  <si>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</si>
  <si>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</si>
  <si>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</si>
  <si>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</si>
  <si>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</si>
  <si>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</si>
  <si>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</si>
  <si>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</si>
  <si>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</si>
  <si>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</si>
  <si>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</si>
  <si>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</si>
  <si>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</si>
  <si>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</si>
  <si>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</si>
  <si>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</si>
  <si>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</si>
  <si>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</si>
  <si>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</si>
  <si>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</si>
  <si>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</si>
  <si>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</si>
  <si>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</si>
  <si>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</si>
  <si>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</si>
  <si>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</si>
  <si>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</si>
  <si>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</si>
  <si>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</si>
  <si>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</si>
  <si>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</si>
  <si>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</si>
  <si>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</si>
  <si>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</si>
  <si>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</si>
  <si>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</si>
  <si>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</si>
  <si>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</si>
  <si>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</si>
  <si>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</si>
  <si>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</si>
  <si>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</si>
  <si>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</si>
  <si>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</si>
  <si>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</si>
  <si>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</si>
  <si>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</si>
  <si>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</si>
  <si>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</si>
  <si>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</si>
  <si>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</si>
  <si>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</si>
  <si>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</si>
  <si>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</si>
  <si>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</si>
  <si>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</si>
  <si>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</si>
  <si>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</si>
  <si>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</si>
  <si>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</si>
  <si>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</si>
  <si>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</si>
  <si>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</si>
  <si>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</si>
  <si>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</si>
  <si>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</si>
  <si>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</si>
  <si>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</si>
  <si>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</si>
  <si>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</si>
  <si>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</si>
  <si>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</si>
  <si>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</si>
  <si>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</si>
  <si>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</si>
  <si>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</si>
  <si>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</si>
  <si>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</si>
  <si>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</si>
  <si>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</si>
  <si>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</si>
  <si>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</si>
  <si>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</si>
  <si>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</si>
  <si>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</si>
  <si>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</si>
  <si>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</si>
  <si>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</si>
  <si>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</si>
  <si>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</si>
  <si>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</si>
  <si>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</si>
  <si>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</si>
  <si>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</si>
  <si>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</si>
  <si>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</si>
  <si>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</si>
  <si>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</si>
  <si>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</si>
  <si>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</si>
  <si>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</si>
  <si>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</si>
  <si>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</si>
  <si>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</si>
  <si>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</si>
  <si>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</si>
  <si>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</si>
  <si>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</si>
  <si>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</si>
  <si>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</si>
  <si>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</si>
  <si>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</si>
  <si>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</si>
  <si>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</si>
  <si>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</si>
  <si>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</si>
  <si>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</si>
  <si>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</si>
  <si>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</si>
  <si>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</si>
  <si>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</si>
  <si>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</si>
  <si>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</si>
  <si>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</si>
  <si>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</si>
  <si>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</si>
  <si>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</si>
  <si>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</si>
  <si>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</si>
  <si>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</si>
  <si>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</si>
  <si>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</si>
  <si>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</si>
  <si>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</si>
  <si>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</si>
  <si>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</si>
  <si>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</si>
  <si>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</si>
  <si>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</si>
  <si>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</si>
  <si>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</si>
  <si>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</si>
  <si>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</si>
  <si>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</si>
  <si>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</si>
  <si>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</si>
  <si>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</si>
  <si>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</si>
  <si>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</si>
  <si>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</si>
  <si>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</si>
  <si>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</si>
  <si>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</si>
  <si>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</si>
  <si>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</si>
  <si>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</si>
  <si>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</si>
  <si>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</si>
  <si>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</si>
  <si>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</si>
  <si>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</si>
  <si>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</si>
  <si>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</si>
  <si>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</si>
  <si>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</si>
  <si>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</si>
  <si>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</si>
  <si>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</si>
  <si>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</si>
  <si>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</si>
  <si>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</si>
  <si>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</si>
  <si>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</si>
  <si>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</si>
  <si>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</si>
  <si>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</si>
  <si>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</si>
  <si>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</si>
  <si>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</si>
  <si>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</si>
  <si>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</si>
  <si>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</si>
  <si>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</si>
  <si>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</si>
  <si>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</si>
  <si>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</si>
  <si>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</si>
  <si>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</si>
  <si>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</si>
  <si>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</si>
  <si>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</si>
  <si>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</si>
  <si>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</si>
  <si>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</si>
  <si>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</si>
  <si>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</si>
  <si>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</si>
  <si>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</si>
  <si>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</si>
  <si>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</si>
  <si>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</si>
  <si>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</si>
  <si>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</si>
  <si>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</si>
  <si>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</si>
  <si>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</si>
  <si>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</si>
  <si>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</si>
  <si>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</si>
  <si>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</si>
  <si>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</si>
  <si>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</si>
  <si>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</si>
  <si>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</si>
  <si>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</si>
  <si>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</si>
  <si>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</si>
  <si>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</si>
  <si>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</si>
  <si>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</si>
  <si>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</si>
  <si>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</si>
  <si>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</si>
  <si>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</si>
  <si>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</si>
  <si>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</si>
  <si>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</si>
  <si>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</si>
  <si>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</si>
  <si>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</si>
  <si>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</si>
  <si>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</si>
  <si>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</si>
  <si>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</si>
  <si>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</si>
  <si>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</si>
  <si>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</si>
  <si>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</si>
  <si>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</si>
  <si>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</si>
  <si>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</si>
  <si>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</si>
  <si>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</si>
  <si>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</si>
  <si>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</si>
  <si>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</si>
  <si>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</si>
  <si>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</si>
  <si>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</si>
  <si>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</si>
  <si>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</si>
  <si>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</si>
  <si>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</si>
  <si>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</si>
  <si>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</si>
  <si>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</si>
  <si>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</si>
  <si>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</si>
  <si>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</si>
  <si>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</si>
  <si>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</si>
  <si>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</si>
  <si>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</si>
  <si>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</si>
  <si>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</si>
  <si>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</si>
  <si>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</si>
  <si>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</si>
  <si>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</si>
  <si>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</si>
  <si>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</si>
  <si>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</si>
  <si>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</si>
  <si>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</si>
  <si>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</si>
  <si>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</si>
  <si>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</si>
  <si>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</si>
  <si>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</si>
  <si>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</si>
  <si>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</si>
  <si>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</si>
  <si>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</si>
  <si>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</si>
  <si>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</si>
  <si>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</si>
  <si>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</si>
  <si>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</si>
  <si>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</si>
  <si>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</si>
  <si>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</si>
  <si>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</si>
  <si>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</si>
  <si>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</si>
  <si>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</si>
  <si>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</si>
  <si>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</si>
  <si>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</si>
  <si>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</si>
  <si>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</si>
  <si>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</si>
  <si>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</si>
  <si>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</si>
  <si>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</si>
  <si>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</si>
  <si>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</si>
  <si>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</si>
  <si>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</si>
  <si>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</si>
  <si>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</si>
  <si>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</si>
  <si>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</si>
  <si>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</si>
  <si>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</si>
  <si>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</si>
  <si>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</si>
  <si>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</si>
  <si>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</si>
  <si>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</si>
  <si>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</si>
  <si>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</si>
  <si>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</si>
  <si>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</si>
  <si>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</si>
  <si>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</si>
  <si>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</si>
  <si>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</si>
  <si>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</si>
  <si>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</si>
  <si>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</si>
  <si>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</si>
  <si>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</si>
  <si>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</si>
  <si>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</si>
  <si>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</si>
  <si>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</si>
  <si>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</si>
  <si>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</si>
  <si>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</si>
  <si>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</si>
  <si>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</si>
  <si>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</si>
  <si>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</si>
  <si>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</si>
  <si>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</si>
  <si>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</si>
  <si>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</si>
  <si>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</si>
  <si>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</si>
  <si>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</si>
  <si>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</si>
  <si>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</si>
  <si>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</si>
  <si>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</si>
  <si>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</si>
  <si>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</si>
  <si>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</si>
  <si>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</si>
  <si>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</si>
  <si>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</si>
  <si>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</si>
  <si>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</si>
  <si>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</si>
  <si>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</si>
  <si>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</si>
  <si>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</si>
  <si>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</si>
  <si>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</si>
  <si>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</si>
  <si>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</si>
  <si>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</si>
  <si>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</si>
  <si>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</si>
  <si>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</si>
  <si>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</si>
  <si>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</si>
  <si>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</si>
  <si>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</si>
  <si>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</si>
  <si>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</si>
  <si>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</si>
  <si>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</si>
  <si>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</si>
  <si>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</si>
  <si>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</si>
  <si>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</si>
  <si>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</si>
  <si>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</si>
  <si>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</si>
  <si>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</si>
  <si>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</si>
  <si>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</si>
  <si>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</si>
  <si>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</si>
  <si>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</si>
  <si>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</si>
  <si>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</si>
  <si>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</si>
  <si>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</si>
  <si>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</si>
  <si>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</si>
  <si>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</si>
  <si>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</si>
  <si>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</si>
  <si>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</si>
  <si>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</si>
  <si>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</si>
  <si>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</si>
  <si>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</si>
  <si>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</si>
  <si>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</si>
  <si>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</si>
  <si>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</si>
  <si>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</si>
  <si>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</si>
  <si>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</si>
  <si>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</si>
  <si>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</si>
  <si>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</si>
  <si>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</si>
  <si>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</si>
  <si>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</si>
  <si>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</si>
  <si>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</si>
  <si>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</si>
  <si>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</si>
  <si>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</si>
  <si>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</si>
  <si>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</si>
  <si>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</si>
  <si>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</si>
  <si>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</si>
  <si>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</si>
  <si>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</si>
  <si>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</si>
  <si>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</si>
  <si>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</si>
  <si>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</si>
  <si>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</si>
  <si>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</si>
  <si>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</si>
  <si>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</si>
  <si>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</si>
  <si>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</si>
  <si>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</si>
  <si>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</si>
  <si>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</si>
  <si>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</si>
  <si>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</si>
  <si>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</si>
  <si>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</si>
  <si>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</si>
  <si>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</si>
  <si>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</si>
  <si>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</si>
  <si>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</si>
  <si>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</si>
  <si>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</si>
  <si>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</si>
  <si>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</si>
  <si>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</si>
  <si>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</si>
  <si>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</si>
  <si>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</si>
  <si>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</si>
  <si>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</si>
  <si>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</si>
  <si>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</si>
  <si>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</si>
  <si>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</si>
  <si>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</si>
  <si>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</si>
  <si>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</si>
  <si>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</si>
  <si>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</si>
  <si>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</si>
  <si>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</si>
  <si>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</si>
  <si>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</si>
  <si>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</si>
  <si>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</si>
  <si>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</si>
  <si>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</si>
  <si>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</si>
  <si>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</si>
  <si>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</si>
  <si>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</si>
  <si>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</si>
  <si>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</si>
  <si>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</si>
  <si>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</si>
  <si>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</si>
  <si>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</si>
  <si>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</si>
  <si>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</si>
  <si>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</si>
  <si>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</si>
  <si>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</si>
  <si>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</si>
  <si>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</si>
  <si>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</si>
  <si>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</si>
  <si>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</si>
  <si>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</si>
  <si>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</si>
  <si>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</si>
  <si>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</si>
  <si>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</si>
  <si>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</si>
  <si>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</si>
  <si>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</si>
  <si>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</si>
  <si>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</si>
  <si>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</si>
  <si>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</si>
  <si>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</si>
  <si>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</si>
  <si>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</si>
  <si>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</si>
  <si>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</si>
  <si>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</si>
  <si>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</si>
  <si>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</si>
  <si>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</si>
  <si>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</si>
  <si>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</si>
  <si>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</si>
  <si>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</si>
  <si>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</si>
  <si>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</si>
  <si>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</si>
  <si>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</si>
  <si>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</si>
  <si>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</si>
  <si>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</si>
  <si>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</si>
  <si>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</si>
  <si>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</si>
  <si>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</si>
  <si>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</si>
  <si>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</si>
  <si>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</si>
  <si>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</si>
  <si>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</si>
  <si>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</si>
  <si>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</si>
  <si>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</si>
  <si>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</si>
  <si>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</si>
  <si>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</si>
  <si>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</si>
  <si>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</si>
  <si>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</si>
  <si>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</si>
  <si>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</si>
  <si>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</si>
  <si>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</si>
  <si>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</si>
  <si>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</si>
  <si>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</si>
  <si>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</si>
  <si>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</si>
  <si>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</si>
  <si>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</si>
  <si>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</si>
  <si>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</si>
  <si>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</si>
  <si>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</si>
  <si>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</si>
  <si>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</si>
  <si>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</si>
  <si>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</si>
  <si>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</si>
  <si>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</si>
  <si>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</si>
  <si>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</si>
  <si>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</si>
  <si>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</si>
  <si>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</si>
  <si>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</si>
  <si>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</si>
  <si>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</si>
  <si>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</si>
  <si>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</si>
  <si>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</si>
  <si>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</si>
  <si>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</si>
  <si>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</si>
  <si>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</si>
  <si>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</si>
  <si>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</si>
  <si>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</si>
  <si>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</si>
  <si>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</si>
  <si>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</si>
  <si>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</si>
  <si>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</si>
  <si>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</si>
  <si>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</si>
  <si>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</si>
  <si>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</si>
  <si>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</si>
  <si>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</si>
  <si>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</si>
  <si>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</si>
  <si>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</si>
  <si>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</si>
  <si>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</si>
  <si>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</si>
  <si>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</si>
  <si>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</si>
  <si>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</si>
  <si>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</si>
  <si>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</si>
  <si>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</si>
  <si>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</si>
  <si>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</si>
  <si>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</si>
  <si>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</si>
  <si>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</si>
  <si>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</si>
  <si>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</si>
  <si>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</si>
  <si>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</si>
  <si>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</si>
  <si>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</si>
  <si>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</si>
  <si>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</si>
  <si>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</si>
  <si>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</si>
  <si>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</si>
  <si>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</si>
  <si>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</si>
  <si>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</si>
  <si>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</si>
  <si>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</si>
  <si>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</si>
  <si>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</si>
  <si>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</si>
  <si>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</si>
  <si>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</si>
  <si>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</si>
  <si>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</si>
  <si>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</si>
  <si>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</si>
  <si>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</si>
  <si>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</si>
  <si>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</si>
  <si>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</si>
  <si>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</si>
  <si>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</si>
  <si>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</si>
  <si>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</si>
  <si>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</si>
  <si>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</si>
  <si>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</si>
  <si>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</si>
  <si>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</si>
  <si>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</si>
  <si>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</si>
  <si>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</si>
  <si>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</si>
  <si>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</si>
  <si>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</si>
  <si>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</si>
  <si>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</si>
  <si>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</si>
  <si>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</si>
  <si>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</si>
  <si>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</si>
  <si>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</si>
  <si>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</si>
  <si>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</si>
  <si>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</si>
  <si>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</si>
  <si>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</si>
  <si>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</si>
  <si>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</si>
  <si>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</si>
  <si>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</si>
  <si>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</si>
  <si>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</si>
  <si>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</si>
  <si>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</si>
  <si>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</si>
  <si>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</si>
  <si>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</si>
  <si>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</si>
  <si>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</si>
  <si>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</si>
  <si>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</si>
  <si>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</si>
  <si>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</si>
  <si>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</si>
  <si>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</si>
  <si>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</si>
  <si>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</si>
  <si>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</si>
  <si>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</si>
  <si>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</si>
  <si>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</si>
  <si>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</si>
  <si>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</si>
  <si>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</si>
  <si>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</si>
  <si>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</si>
  <si>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</si>
  <si>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</si>
  <si>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</si>
  <si>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</si>
  <si>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</si>
  <si>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</si>
  <si>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</si>
  <si>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</si>
  <si>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</si>
  <si>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</si>
  <si>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</si>
  <si>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</si>
  <si>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</si>
  <si>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</si>
  <si>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</si>
  <si>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</si>
  <si>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</si>
  <si>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</si>
  <si>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</si>
  <si>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</si>
  <si>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</si>
  <si>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</si>
  <si>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</si>
  <si>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</si>
  <si>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</si>
  <si>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</si>
  <si>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</si>
  <si>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</si>
  <si>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</si>
  <si>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</si>
  <si>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</si>
  <si>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</si>
  <si>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</si>
  <si>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</si>
  <si>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</si>
  <si>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</si>
  <si>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</si>
  <si>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</si>
  <si>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</si>
  <si>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</si>
  <si>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</si>
  <si>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</si>
  <si>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</si>
  <si>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</si>
  <si>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</si>
  <si>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</si>
  <si>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</si>
  <si>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</si>
  <si>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</si>
  <si>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</si>
  <si>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</si>
  <si>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</si>
  <si>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</si>
  <si>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</si>
  <si>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</si>
  <si>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</si>
  <si>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</si>
  <si>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</si>
  <si>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</si>
  <si>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</si>
  <si>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</si>
  <si>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</si>
  <si>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</si>
  <si>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</si>
  <si>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</si>
  <si>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</si>
  <si>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</si>
  <si>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</si>
  <si>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</si>
  <si>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</si>
  <si>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</si>
  <si>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</si>
  <si>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</si>
  <si>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</si>
  <si>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</si>
  <si>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</si>
  <si>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</si>
  <si>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</si>
  <si>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</si>
  <si>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</si>
  <si>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</si>
  <si>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</si>
  <si>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</si>
  <si>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</si>
  <si>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</si>
  <si>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</si>
  <si>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</si>
  <si>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</si>
  <si>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</si>
  <si>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</si>
  <si>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</si>
  <si>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</si>
  <si>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</si>
  <si>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</si>
  <si>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</si>
  <si>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</si>
  <si>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</si>
  <si>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</si>
  <si>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</si>
  <si>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</si>
  <si>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</si>
  <si>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</si>
  <si>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</si>
  <si>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</si>
  <si>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</si>
  <si>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</si>
  <si>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</si>
  <si>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</si>
  <si>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</si>
  <si>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</si>
  <si>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</si>
  <si>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</si>
  <si>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</si>
  <si>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</si>
  <si>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</si>
  <si>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</si>
  <si>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</si>
  <si>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</si>
  <si>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</si>
  <si>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</si>
  <si>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</si>
  <si>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</si>
  <si>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</si>
  <si>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</si>
  <si>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</si>
  <si>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</si>
  <si>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</si>
  <si>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</si>
  <si>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</si>
  <si>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</si>
  <si>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</si>
  <si>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</si>
  <si>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</si>
  <si>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</si>
  <si>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</si>
  <si>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</si>
  <si>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</si>
  <si>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</si>
  <si>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</si>
  <si>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</si>
  <si>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</si>
  <si>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</si>
  <si>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</si>
  <si>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</si>
  <si>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</si>
  <si>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</si>
  <si>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</si>
  <si>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</si>
  <si>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</si>
  <si>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</si>
  <si>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</si>
  <si>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</si>
  <si>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</si>
  <si>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</si>
  <si>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</si>
  <si>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</si>
  <si>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</si>
  <si>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</si>
  <si>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</si>
  <si>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</si>
  <si>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</si>
  <si>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</si>
  <si>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</si>
  <si>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</si>
  <si>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</si>
  <si>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</si>
  <si>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</si>
  <si>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</si>
  <si>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</si>
  <si>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</si>
  <si>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</si>
  <si>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</si>
  <si>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</si>
  <si>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</si>
  <si>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</si>
  <si>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</si>
  <si>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</si>
  <si>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</si>
  <si>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</si>
  <si>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</si>
  <si>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</si>
  <si>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</si>
  <si>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</si>
  <si>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</si>
  <si>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</si>
  <si>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</si>
  <si>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</si>
  <si>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</si>
  <si>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</si>
  <si>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</si>
  <si>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</si>
  <si>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</si>
  <si>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</si>
  <si>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</si>
  <si>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</si>
  <si>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</si>
  <si>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</si>
  <si>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</si>
  <si>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</si>
  <si>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</si>
  <si>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</si>
  <si>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</si>
  <si>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</si>
  <si>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</si>
  <si>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</si>
  <si>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</si>
  <si>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</si>
  <si>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</si>
  <si>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</si>
  <si>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</si>
  <si>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</si>
  <si>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</si>
  <si>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</si>
  <si>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</si>
  <si>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</si>
  <si>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</si>
  <si>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</si>
  <si>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</si>
  <si>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</si>
  <si>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</si>
  <si>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</si>
  <si>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</si>
  <si>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</si>
  <si>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</si>
  <si>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</si>
  <si>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</si>
  <si>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</si>
  <si>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</si>
  <si>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</si>
  <si>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</si>
  <si>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</si>
  <si>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</si>
  <si>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</si>
  <si>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</si>
  <si>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</si>
  <si>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</si>
  <si>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</si>
  <si>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</si>
  <si>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</si>
  <si>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</si>
  <si>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</si>
  <si>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</si>
  <si>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</si>
  <si>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</si>
  <si>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</si>
  <si>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</si>
  <si>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</si>
  <si>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</si>
  <si>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</si>
  <si>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</si>
  <si>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</si>
  <si>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</si>
  <si>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</si>
  <si>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</si>
  <si>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</si>
  <si>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</si>
  <si>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</si>
  <si>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</si>
  <si>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</si>
  <si>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</si>
  <si>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</si>
  <si>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</si>
  <si>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</si>
  <si>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</si>
  <si>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</si>
  <si>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</si>
  <si>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</si>
  <si>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</si>
  <si>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</si>
  <si>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</si>
  <si>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</si>
  <si>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</si>
  <si>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</si>
  <si>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</si>
  <si>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</si>
  <si>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</si>
  <si>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</si>
  <si>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</si>
  <si>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</si>
  <si>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</si>
  <si>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</si>
  <si>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</si>
  <si>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</si>
  <si>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</si>
  <si>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</si>
  <si>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</si>
  <si>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</si>
  <si>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</si>
  <si>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</si>
  <si>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</si>
  <si>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</si>
  <si>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</si>
  <si>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</si>
  <si>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</si>
  <si>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</si>
  <si>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</si>
  <si>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</si>
  <si>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</si>
  <si>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</si>
  <si>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</si>
  <si>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</si>
  <si>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</si>
  <si>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</si>
  <si>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</si>
  <si>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</si>
  <si>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</si>
  <si>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</si>
  <si>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</si>
  <si>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</si>
  <si>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</si>
  <si>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</si>
  <si>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</si>
  <si>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</si>
  <si>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</si>
  <si>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</si>
  <si>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</si>
  <si>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</si>
  <si>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</si>
  <si>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</si>
  <si>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</si>
  <si>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</si>
  <si>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</si>
  <si>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</si>
  <si>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</si>
  <si>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</si>
  <si>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</si>
  <si>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</si>
  <si>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</si>
  <si>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</si>
  <si>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</si>
  <si>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</si>
  <si>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</si>
  <si>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</si>
  <si>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</si>
  <si>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</si>
  <si>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</si>
  <si>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</si>
  <si>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</si>
  <si>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</si>
  <si>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</si>
  <si>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</si>
  <si>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</si>
  <si>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</si>
  <si>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</si>
  <si>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</si>
  <si>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</si>
  <si>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</si>
  <si>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</si>
  <si>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</si>
  <si>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</si>
  <si>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</si>
  <si>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</si>
  <si>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</si>
  <si>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</si>
  <si>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</si>
  <si>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</si>
  <si>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</si>
  <si>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</si>
  <si>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</si>
  <si>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</si>
  <si>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</si>
  <si>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</si>
  <si>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</si>
  <si>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</si>
  <si>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</si>
  <si>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</si>
  <si>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</si>
  <si>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</si>
  <si>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</si>
  <si>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</si>
  <si>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</si>
  <si>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</si>
  <si>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</si>
  <si>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</si>
  <si>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</si>
  <si>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</si>
  <si>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</si>
  <si>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</si>
  <si>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</si>
  <si>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</si>
  <si>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</si>
  <si>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</si>
  <si>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</si>
  <si>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</si>
  <si>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</si>
  <si>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</si>
  <si>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</si>
  <si>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</si>
  <si>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</si>
  <si>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</si>
  <si>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</si>
  <si>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</si>
  <si>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</si>
  <si>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</si>
  <si>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</si>
  <si>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</si>
  <si>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</si>
  <si>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</si>
  <si>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</si>
  <si>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</si>
  <si>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</si>
  <si>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</si>
  <si>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</si>
  <si>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</si>
  <si>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</si>
  <si>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</si>
  <si>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</si>
  <si>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</si>
  <si>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</si>
  <si>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</si>
  <si>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</si>
  <si>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</si>
  <si>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</si>
  <si>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</si>
  <si>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</si>
  <si>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</si>
  <si>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</si>
  <si>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</si>
  <si>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</si>
  <si>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</si>
  <si>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</si>
  <si>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</si>
  <si>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</si>
  <si>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</si>
  <si>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</si>
  <si>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</si>
  <si>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</si>
  <si>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</si>
  <si>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</si>
  <si>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</si>
  <si>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</si>
  <si>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</si>
  <si>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</si>
  <si>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</si>
  <si>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</si>
  <si>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</si>
  <si>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</si>
  <si>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</si>
  <si>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</si>
  <si>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</si>
  <si>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</si>
  <si>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</si>
  <si>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</si>
  <si>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</si>
  <si>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</si>
  <si>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</si>
  <si>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</si>
  <si>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</si>
  <si>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</si>
  <si>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</si>
  <si>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</si>
  <si>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</si>
  <si>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</si>
  <si>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</si>
  <si>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</si>
  <si>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</si>
  <si>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</si>
  <si>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</si>
  <si>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</si>
  <si>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</si>
  <si>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</si>
  <si>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</si>
  <si>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</si>
  <si>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</si>
  <si>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</si>
  <si>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</si>
  <si>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</si>
  <si>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</si>
  <si>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</si>
  <si>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</si>
  <si>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</si>
  <si>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</si>
  <si>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</si>
  <si>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</si>
  <si>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</si>
  <si>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</si>
  <si>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</si>
  <si>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</si>
  <si>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</si>
  <si>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</si>
  <si>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</si>
  <si>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</si>
  <si>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</si>
  <si>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</si>
  <si>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</si>
  <si>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</si>
  <si>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</si>
  <si>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</si>
  <si>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</si>
  <si>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</si>
  <si>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</si>
  <si>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</si>
  <si>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</si>
  <si>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</si>
  <si>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</si>
  <si>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</si>
  <si>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</si>
  <si>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</si>
  <si>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</si>
  <si>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</si>
  <si>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</si>
  <si>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</si>
  <si>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</si>
  <si>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</si>
  <si>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</si>
  <si>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</si>
  <si>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</si>
  <si>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</si>
  <si>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</si>
  <si>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</si>
  <si>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</si>
  <si>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</si>
  <si>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</si>
  <si>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</si>
  <si>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</si>
  <si>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</si>
  <si>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</si>
  <si>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</si>
  <si>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</si>
  <si>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</si>
  <si>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</si>
  <si>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</si>
  <si>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</si>
  <si>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</si>
  <si>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</si>
  <si>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</si>
  <si>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</si>
  <si>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</si>
  <si>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</si>
  <si>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</si>
  <si>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</si>
  <si>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</si>
  <si>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</si>
  <si>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</si>
  <si>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</si>
  <si>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</si>
  <si>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</si>
  <si>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</si>
  <si>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</si>
  <si>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</si>
  <si>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</si>
  <si>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</si>
  <si>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</si>
  <si>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</si>
  <si>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</si>
  <si>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</si>
  <si>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</si>
  <si>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</si>
  <si>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</si>
  <si>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</si>
  <si>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</si>
  <si>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</si>
  <si>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</si>
  <si>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</si>
  <si>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</si>
  <si>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</si>
  <si>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</si>
  <si>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</si>
  <si>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</si>
  <si>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</si>
  <si>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</si>
  <si>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</si>
  <si>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</si>
  <si>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</si>
  <si>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</si>
  <si>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</si>
  <si>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</si>
  <si>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</si>
  <si>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</si>
  <si>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</si>
  <si>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</si>
  <si>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</si>
  <si>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</si>
  <si>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</si>
  <si>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</si>
  <si>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</si>
  <si>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</si>
  <si>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</si>
  <si>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</si>
  <si>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</si>
  <si>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</si>
  <si>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</si>
  <si>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</si>
  <si>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</si>
  <si>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</si>
  <si>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</si>
  <si>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</si>
  <si>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</si>
  <si>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</si>
  <si>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</si>
  <si>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</si>
  <si>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</si>
  <si>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</si>
  <si>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</si>
  <si>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</si>
  <si>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</si>
  <si>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</si>
  <si>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</si>
  <si>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</si>
  <si>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</si>
  <si>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</si>
  <si>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</si>
  <si>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</si>
  <si>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</si>
  <si>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</si>
  <si>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</si>
  <si>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</si>
  <si>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</si>
  <si>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</si>
  <si>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</si>
  <si>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</si>
  <si>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</si>
  <si>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</si>
  <si>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</si>
  <si>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</si>
  <si>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</si>
  <si>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</si>
  <si>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</si>
  <si>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</si>
  <si>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</si>
  <si>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</si>
  <si>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</si>
  <si>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</si>
  <si>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</si>
  <si>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</si>
  <si>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</si>
  <si>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</si>
  <si>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</si>
  <si>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</si>
  <si>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</si>
  <si>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</si>
  <si>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</si>
  <si>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</si>
  <si>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</si>
  <si>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</si>
  <si>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</si>
  <si>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</si>
  <si>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</si>
  <si>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</si>
  <si>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</si>
  <si>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</si>
  <si>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</si>
  <si>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</si>
  <si>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</si>
  <si>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</si>
  <si>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</si>
  <si>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</si>
  <si>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</si>
  <si>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</si>
  <si>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</si>
  <si>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</si>
  <si>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</si>
  <si>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</si>
  <si>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</si>
  <si>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</si>
  <si>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</si>
  <si>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</si>
  <si>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</si>
  <si>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</si>
  <si>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</si>
  <si>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</si>
  <si>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</si>
  <si>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</si>
  <si>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</si>
  <si>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</si>
  <si>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</si>
  <si>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</si>
  <si>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</si>
  <si>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</si>
  <si>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</si>
  <si>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</si>
  <si>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</si>
  <si>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</si>
  <si>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</si>
  <si>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</si>
  <si>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</si>
  <si>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</si>
  <si>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</si>
  <si>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</si>
  <si>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</si>
  <si>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</si>
  <si>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</si>
  <si>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</si>
  <si>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</si>
  <si>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</si>
  <si>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</si>
  <si>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</si>
  <si>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</si>
  <si>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</si>
  <si>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</si>
  <si>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</si>
  <si>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</si>
  <si>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</si>
  <si>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</si>
  <si>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</si>
  <si>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</si>
  <si>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</si>
  <si>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</si>
  <si>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</si>
  <si>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</si>
  <si>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</si>
  <si>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</si>
  <si>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</si>
  <si>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</si>
  <si>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</si>
  <si>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</si>
  <si>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</si>
  <si>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</si>
  <si>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</si>
  <si>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</si>
  <si>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</si>
  <si>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</si>
  <si>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</si>
  <si>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</si>
  <si>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</si>
  <si>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</si>
  <si>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</si>
  <si>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</si>
  <si>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</si>
  <si>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</si>
  <si>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</si>
  <si>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</si>
  <si>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</si>
  <si>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</si>
  <si>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</si>
  <si>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</si>
  <si>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</si>
  <si>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</si>
  <si>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</si>
  <si>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</si>
  <si>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</si>
  <si>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</si>
  <si>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</si>
  <si>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</si>
  <si>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</si>
  <si>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</si>
  <si>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</si>
  <si>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</si>
  <si>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</si>
  <si>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</si>
  <si>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</si>
  <si>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</si>
  <si>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</si>
  <si>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</si>
  <si>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</si>
  <si>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</si>
  <si>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</si>
  <si>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</si>
  <si>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</si>
  <si>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</si>
  <si>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</si>
  <si>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</si>
  <si>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</si>
  <si>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</si>
  <si>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</si>
  <si>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</si>
  <si>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</si>
  <si>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</si>
  <si>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</si>
  <si>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</si>
  <si>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</si>
  <si>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</si>
  <si>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</si>
  <si>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</si>
  <si>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</si>
  <si>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</si>
  <si>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</si>
  <si>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</si>
  <si>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</si>
  <si>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</si>
  <si>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</si>
  <si>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</si>
  <si>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</si>
  <si>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</si>
  <si>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</si>
  <si>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</si>
  <si>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</si>
  <si>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</si>
  <si>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</si>
  <si>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</si>
  <si>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</si>
  <si>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</si>
  <si>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</si>
  <si>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</si>
  <si>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</si>
  <si>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</si>
  <si>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</si>
  <si>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</si>
  <si>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</si>
  <si>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</si>
  <si>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</si>
  <si>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</si>
  <si>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</si>
  <si>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</si>
  <si>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</si>
  <si>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</si>
  <si>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</si>
  <si>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</si>
  <si>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</si>
  <si>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</si>
  <si>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</si>
  <si>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</si>
  <si>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</si>
  <si>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</si>
  <si>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</si>
  <si>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</si>
  <si>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</si>
  <si>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</si>
  <si>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</si>
  <si>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</si>
  <si>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</si>
  <si>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</si>
  <si>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</si>
  <si>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</si>
  <si>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</si>
  <si>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</si>
  <si>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</si>
  <si>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</si>
  <si>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</si>
  <si>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</si>
  <si>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</si>
  <si>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</si>
  <si>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</si>
  <si>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</si>
  <si>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</si>
  <si>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</si>
  <si>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</si>
  <si>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</si>
  <si>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</si>
  <si>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</si>
  <si>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</si>
  <si>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</si>
  <si>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</si>
  <si>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</si>
  <si>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</si>
  <si>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</si>
  <si>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</si>
  <si>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</si>
  <si>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</si>
  <si>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</si>
  <si>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</si>
  <si>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</si>
  <si>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</si>
  <si>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</si>
  <si>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</si>
  <si>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</si>
  <si>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</si>
  <si>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</si>
  <si>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</si>
  <si>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</si>
  <si>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</si>
  <si>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</si>
  <si>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</si>
  <si>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</si>
  <si>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</si>
  <si>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</si>
  <si>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</si>
  <si>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</si>
  <si>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</si>
  <si>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</si>
  <si>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</si>
  <si>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</si>
  <si>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</si>
  <si>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</si>
  <si>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</si>
  <si>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</si>
  <si>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</si>
  <si>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</si>
  <si>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</si>
  <si>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</si>
  <si>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</si>
  <si>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</si>
  <si>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</si>
  <si>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</si>
  <si>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</si>
  <si>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</si>
  <si>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</si>
  <si>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</si>
  <si>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</si>
  <si>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</si>
  <si>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</si>
  <si>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</si>
  <si>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</si>
  <si>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</si>
  <si>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</si>
  <si>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</si>
  <si>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</si>
  <si>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</si>
  <si>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</si>
  <si>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</si>
  <si>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</si>
  <si>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</si>
  <si>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</si>
  <si>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</si>
  <si>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</si>
  <si>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</si>
  <si>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</si>
  <si>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</si>
  <si>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</si>
  <si>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</si>
  <si>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</si>
  <si>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</si>
  <si>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</si>
  <si>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</si>
  <si>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</si>
  <si>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</si>
  <si>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</si>
  <si>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</si>
  <si>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</si>
  <si>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</si>
  <si>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</si>
  <si>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</si>
  <si>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</si>
  <si>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</si>
  <si>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</si>
  <si>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</si>
  <si>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</si>
  <si>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</si>
  <si>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</si>
  <si>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</si>
  <si>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</si>
  <si>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</si>
  <si>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</si>
  <si>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</si>
  <si>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</si>
  <si>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</si>
  <si>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</si>
  <si>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</si>
  <si>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</si>
  <si>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</si>
  <si>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</si>
  <si>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</si>
  <si>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</si>
  <si>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</si>
  <si>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</si>
  <si>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</si>
  <si>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</si>
  <si>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</si>
  <si>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</si>
  <si>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</si>
  <si>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</si>
  <si>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</si>
  <si>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</si>
  <si>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</si>
  <si>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</si>
  <si>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</si>
  <si>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</si>
  <si>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</si>
  <si>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</si>
  <si>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</si>
  <si>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</si>
  <si>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</si>
  <si>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</si>
  <si>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</si>
  <si>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</si>
  <si>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</si>
  <si>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</si>
  <si>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</si>
  <si>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</si>
  <si>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</si>
  <si>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</si>
  <si>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</si>
  <si>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</si>
  <si>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</si>
  <si>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</si>
  <si>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</si>
  <si>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</si>
  <si>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</si>
  <si>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</si>
  <si>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</si>
  <si>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</si>
  <si>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</si>
  <si>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</si>
  <si>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</si>
  <si>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</si>
  <si>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</si>
  <si>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</si>
  <si>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</si>
  <si>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</si>
  <si>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</si>
  <si>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</si>
  <si>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</si>
  <si>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</si>
  <si>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</si>
  <si>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</si>
  <si>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</si>
  <si>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</si>
  <si>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</si>
  <si>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</si>
  <si>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</si>
  <si>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</si>
  <si>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</si>
  <si>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</si>
  <si>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</si>
  <si>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</si>
  <si>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</si>
  <si>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</si>
  <si>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</si>
  <si>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</si>
  <si>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</si>
  <si>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</si>
  <si>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</si>
  <si>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</si>
  <si>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</si>
  <si>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</si>
  <si>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</si>
  <si>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</si>
  <si>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</si>
  <si>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</si>
  <si>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</si>
  <si>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</si>
  <si>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</si>
  <si>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</si>
  <si>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</si>
  <si>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</si>
  <si>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</si>
  <si>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</si>
  <si>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</si>
  <si>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</si>
  <si>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</si>
  <si>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</si>
  <si>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</si>
  <si>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</si>
  <si>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</si>
  <si>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</si>
  <si>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</si>
  <si>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</si>
  <si>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</si>
  <si>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</si>
  <si>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</si>
  <si>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</si>
  <si>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</si>
  <si>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</si>
  <si>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</si>
  <si>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</si>
  <si>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</si>
  <si>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</si>
  <si>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</si>
  <si>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</si>
  <si>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</si>
  <si>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</si>
  <si>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</si>
  <si>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</si>
  <si>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</si>
  <si>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</si>
  <si>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</si>
  <si>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</si>
  <si>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</si>
  <si>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</si>
  <si>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</si>
  <si>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</si>
  <si>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</si>
  <si>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</si>
  <si>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</si>
  <si>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</si>
  <si>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</si>
  <si>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</si>
  <si>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</si>
  <si>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</si>
  <si>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</si>
  <si>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</si>
  <si>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</si>
  <si>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</si>
  <si>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</si>
  <si>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</si>
  <si>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</si>
  <si>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</si>
  <si>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</si>
  <si>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</si>
  <si>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</si>
  <si>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</si>
  <si>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</si>
  <si>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</si>
  <si>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</si>
  <si>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</si>
  <si>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</si>
  <si>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</si>
  <si>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</si>
  <si>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</si>
  <si>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</si>
  <si>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</si>
  <si>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</si>
  <si>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</si>
  <si>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</si>
  <si>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</si>
  <si>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</si>
  <si>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</si>
  <si>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</si>
  <si>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</si>
  <si>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</si>
  <si>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</si>
  <si>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</si>
  <si>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</si>
  <si>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</si>
  <si>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</si>
  <si>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</si>
  <si>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</si>
  <si>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</si>
  <si>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</si>
  <si>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</si>
  <si>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</si>
  <si>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</si>
  <si>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</si>
  <si>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</si>
  <si>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</si>
  <si>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</si>
  <si>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</si>
  <si>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</si>
  <si>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</si>
  <si>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</si>
  <si>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</si>
  <si>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</si>
  <si>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</si>
  <si>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</si>
  <si>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</si>
  <si>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</si>
  <si>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</si>
  <si>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</si>
  <si>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</si>
  <si>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</si>
  <si>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</si>
  <si>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</si>
  <si>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</si>
  <si>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</si>
  <si>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</si>
  <si>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</si>
  <si>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</si>
  <si>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</si>
  <si>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</si>
  <si>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</si>
  <si>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</si>
  <si>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</si>
  <si>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</si>
  <si>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</si>
  <si>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</si>
  <si>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</si>
  <si>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</si>
  <si>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</si>
  <si>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</si>
  <si>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</si>
  <si>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</si>
  <si>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</si>
  <si>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</si>
  <si>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</si>
  <si>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</si>
  <si>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</si>
  <si>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</si>
  <si>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</si>
  <si>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</si>
  <si>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</si>
  <si>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</si>
  <si>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</si>
  <si>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</si>
  <si>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</si>
  <si>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</si>
  <si>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</si>
  <si>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</si>
  <si>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</si>
  <si>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</si>
  <si>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</si>
  <si>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</si>
  <si>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</si>
  <si>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</si>
  <si>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</si>
  <si>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</si>
  <si>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</si>
  <si>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</si>
  <si>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</si>
  <si>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</si>
  <si>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</si>
  <si>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</si>
  <si>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</si>
  <si>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</si>
  <si>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</si>
  <si>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</si>
  <si>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</si>
  <si>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</si>
  <si>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</si>
  <si>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</si>
  <si>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</si>
  <si>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</si>
  <si>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</si>
  <si>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</si>
  <si>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</si>
  <si>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</si>
  <si>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</si>
  <si>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</si>
  <si>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</si>
  <si>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</si>
  <si>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</si>
  <si>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</si>
  <si>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</si>
  <si>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</si>
  <si>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</si>
  <si>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</si>
  <si>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</si>
  <si>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</si>
  <si>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</si>
  <si>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</si>
  <si>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</si>
  <si>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</si>
  <si>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</si>
  <si>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</si>
  <si>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</si>
  <si>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</si>
  <si>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</si>
  <si>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</si>
  <si>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</si>
  <si>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</si>
  <si>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</si>
  <si>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</si>
  <si>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</si>
  <si>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</si>
  <si>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</si>
  <si>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</si>
  <si>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</si>
  <si>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</si>
  <si>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</si>
  <si>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</si>
  <si>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</si>
  <si>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</si>
  <si>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</si>
  <si>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</si>
  <si>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</si>
  <si>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</si>
  <si>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</si>
  <si>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</si>
  <si>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</si>
  <si>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</si>
  <si>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</si>
  <si>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</si>
  <si>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</si>
  <si>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</si>
  <si>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</si>
  <si>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</si>
  <si>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</si>
  <si>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</si>
  <si>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</si>
  <si>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</si>
  <si>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</si>
  <si>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</si>
  <si>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</si>
  <si>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</si>
  <si>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</si>
  <si>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</si>
  <si>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</si>
  <si>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</si>
  <si>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</si>
  <si>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</si>
  <si>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</si>
  <si>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</si>
  <si>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</si>
  <si>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</si>
  <si>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</si>
  <si>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</si>
  <si>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</si>
  <si>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</si>
  <si>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</si>
  <si>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</si>
  <si>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</si>
  <si>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</si>
  <si>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</si>
  <si>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</si>
  <si>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</si>
  <si>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</si>
  <si>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</si>
  <si>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</si>
  <si>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</si>
  <si>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</si>
  <si>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</si>
  <si>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</si>
  <si>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</si>
  <si>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</si>
  <si>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</si>
  <si>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</si>
  <si>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</si>
  <si>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</si>
  <si>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</si>
  <si>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</si>
  <si>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</si>
  <si>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</si>
  <si>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</si>
  <si>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</si>
  <si>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</si>
  <si>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</si>
  <si>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</si>
  <si>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</si>
  <si>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</si>
  <si>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</si>
  <si>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</si>
  <si>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</si>
  <si>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</si>
  <si>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</si>
  <si>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</si>
  <si>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</si>
  <si>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</si>
  <si>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</si>
  <si>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</si>
  <si>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</si>
  <si>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</si>
  <si>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</si>
  <si>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</si>
  <si>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</si>
  <si>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</si>
  <si>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</si>
  <si>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</si>
  <si>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</si>
  <si>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</si>
  <si>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</si>
  <si>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</si>
  <si>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</si>
  <si>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</si>
  <si>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</si>
  <si>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</si>
  <si>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</si>
  <si>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</si>
  <si>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</si>
  <si>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</si>
  <si>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</si>
  <si>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</si>
  <si>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</si>
  <si>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</si>
  <si>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</si>
  <si>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</si>
  <si>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</si>
  <si>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</si>
  <si>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</si>
  <si>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</si>
  <si>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</si>
  <si>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</si>
  <si>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</si>
  <si>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</si>
  <si>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</si>
  <si>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</si>
  <si>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</si>
  <si>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</si>
  <si>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</si>
  <si>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</si>
  <si>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</si>
  <si>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</si>
  <si>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</si>
  <si>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</si>
  <si>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</si>
  <si>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</si>
  <si>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</si>
  <si>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</si>
  <si>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</si>
  <si>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</si>
  <si>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</si>
  <si>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</si>
  <si>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</si>
  <si>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</si>
  <si>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</si>
  <si>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</si>
  <si>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</si>
  <si>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</si>
  <si>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</si>
  <si>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</si>
  <si>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</si>
  <si>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</si>
  <si>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</si>
  <si>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</si>
  <si>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</si>
  <si>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</si>
  <si>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</si>
  <si>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</si>
  <si>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</si>
  <si>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</si>
  <si>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</si>
  <si>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</si>
  <si>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</si>
  <si>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</si>
  <si>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</si>
  <si>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</si>
  <si>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</si>
  <si>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</si>
  <si>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</si>
  <si>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</si>
  <si>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</si>
  <si>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</si>
  <si>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</si>
  <si>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</si>
  <si>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</si>
  <si>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</si>
  <si>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</si>
  <si>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</si>
  <si>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</si>
  <si>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</si>
  <si>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</si>
  <si>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</si>
  <si>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</si>
  <si>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</si>
  <si>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</si>
  <si>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</si>
  <si>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</si>
  <si>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</si>
  <si>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</si>
  <si>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</si>
  <si>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</si>
  <si>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</si>
  <si>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</si>
  <si>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</si>
  <si>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</si>
  <si>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</si>
  <si>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</si>
  <si>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</si>
  <si>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</si>
  <si>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</si>
  <si>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</si>
  <si>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</si>
  <si>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</si>
  <si>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</si>
  <si>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</si>
  <si>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</si>
  <si>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</si>
  <si>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</si>
  <si>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</si>
  <si>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</si>
  <si>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</si>
  <si>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</si>
  <si>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</si>
  <si>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</si>
  <si>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</si>
  <si>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</si>
  <si>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</si>
  <si>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</si>
  <si>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</si>
  <si>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</si>
  <si>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</si>
  <si>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</si>
  <si>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</si>
  <si>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</si>
  <si>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</si>
  <si>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</si>
  <si>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</si>
  <si>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</si>
  <si>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</si>
  <si>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</si>
  <si>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</si>
  <si>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</si>
  <si>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</si>
  <si>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</si>
  <si>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</si>
  <si>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</si>
  <si>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</si>
  <si>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</si>
  <si>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</si>
  <si>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</si>
  <si>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</si>
  <si>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</si>
  <si>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</si>
  <si>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</si>
  <si>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</si>
  <si>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</si>
  <si>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</si>
  <si>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</si>
  <si>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</si>
  <si>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</si>
  <si>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</si>
  <si>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</si>
  <si>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</si>
  <si>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</si>
  <si>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</si>
  <si>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</si>
  <si>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</si>
  <si>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</si>
  <si>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</si>
  <si>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</si>
  <si>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</si>
  <si>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</si>
  <si>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</si>
  <si>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</si>
  <si>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</si>
  <si>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</si>
  <si>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</si>
  <si>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</si>
  <si>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</si>
  <si>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</si>
  <si>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</si>
  <si>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</si>
  <si>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</si>
  <si>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</si>
  <si>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</si>
  <si>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</si>
  <si>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</si>
  <si>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</si>
  <si>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</si>
  <si>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</si>
  <si>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</si>
  <si>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</si>
  <si>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</si>
  <si>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</si>
  <si>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</si>
  <si>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</si>
  <si>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</si>
  <si>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</si>
  <si>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</si>
  <si>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</si>
  <si>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</si>
  <si>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</si>
  <si>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</si>
  <si>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</si>
  <si>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</si>
  <si>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</si>
  <si>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</si>
  <si>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</si>
  <si>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</si>
  <si>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</si>
  <si>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</si>
  <si>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</si>
  <si>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</si>
  <si>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</si>
  <si>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</si>
  <si>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</si>
  <si>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</si>
  <si>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</si>
  <si>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</si>
  <si>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</si>
  <si>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</si>
  <si>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</si>
  <si>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</si>
  <si>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</si>
  <si>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</si>
  <si>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</si>
  <si>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</si>
  <si>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</si>
  <si>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</si>
  <si>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</si>
  <si>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</si>
  <si>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</si>
  <si>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</si>
  <si>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</si>
  <si>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</si>
  <si>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</si>
  <si>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</si>
  <si>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</si>
  <si>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</si>
  <si>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</si>
  <si>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</si>
  <si>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</si>
  <si>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</si>
  <si>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</si>
  <si>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</si>
  <si>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</si>
  <si>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</si>
  <si>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</si>
  <si>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</si>
  <si>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</si>
  <si>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</si>
  <si>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</si>
  <si>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</si>
  <si>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</si>
  <si>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</si>
  <si>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</si>
  <si>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</si>
  <si>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</si>
  <si>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</si>
  <si>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</si>
  <si>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</si>
  <si>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</si>
  <si>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</si>
  <si>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</si>
  <si>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</si>
  <si>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</si>
  <si>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</si>
  <si>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</si>
  <si>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</si>
  <si>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</si>
  <si>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</si>
  <si>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</si>
  <si>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</si>
  <si>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</si>
  <si>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</si>
  <si>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</si>
  <si>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</si>
  <si>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</si>
  <si>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</si>
  <si>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</si>
  <si>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</si>
  <si>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</si>
  <si>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</si>
  <si>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</si>
  <si>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</si>
  <si>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</si>
  <si>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</si>
  <si>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</si>
  <si>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</si>
  <si>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</si>
  <si>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</si>
  <si>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</si>
  <si>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</si>
  <si>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</si>
  <si>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</si>
  <si>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</si>
  <si>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</si>
  <si>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</si>
  <si>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</si>
  <si>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</si>
  <si>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</si>
  <si>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</si>
  <si>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</si>
  <si>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</si>
  <si>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</si>
  <si>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</si>
  <si>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</si>
  <si>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</si>
  <si>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</si>
  <si>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</si>
  <si>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</si>
  <si>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</si>
  <si>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</si>
  <si>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</si>
  <si>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</si>
  <si>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</si>
  <si>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</si>
  <si>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</si>
  <si>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</si>
  <si>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</si>
  <si>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</si>
  <si>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</si>
  <si>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</si>
  <si>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</si>
  <si>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</si>
  <si>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</si>
  <si>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</si>
  <si>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</si>
  <si>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</si>
  <si>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</si>
  <si>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</si>
  <si>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</si>
  <si>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</si>
  <si>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</si>
  <si>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</si>
  <si>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</si>
  <si>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</si>
  <si>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</si>
  <si>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</si>
  <si>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</si>
  <si>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</si>
  <si>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</si>
  <si>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</si>
  <si>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</si>
  <si>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</si>
  <si>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</si>
  <si>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</si>
  <si>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</si>
  <si>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</si>
  <si>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</si>
  <si>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</si>
  <si>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</si>
  <si>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</si>
  <si>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</si>
  <si>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</si>
  <si>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</si>
  <si>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</si>
  <si>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</si>
  <si>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</si>
  <si>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</si>
  <si>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</si>
  <si>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</si>
  <si>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</si>
  <si>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</si>
  <si>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</si>
  <si>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</si>
  <si>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</si>
  <si>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</si>
  <si>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</si>
  <si>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</si>
  <si>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</si>
  <si>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</si>
  <si>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</si>
  <si>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</si>
  <si>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</si>
  <si>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</si>
  <si>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</si>
  <si>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</si>
  <si>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</si>
  <si>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</si>
  <si>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</si>
  <si>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</si>
  <si>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</si>
  <si>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</si>
  <si>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</si>
  <si>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</si>
  <si>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</si>
  <si>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</si>
  <si>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</si>
  <si>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</si>
  <si>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</si>
  <si>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</si>
  <si>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</si>
  <si>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</si>
  <si>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</si>
  <si>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</si>
  <si>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</si>
  <si>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</si>
  <si>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</si>
  <si>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</si>
  <si>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</si>
  <si>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</si>
  <si>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</si>
  <si>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</si>
  <si>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</si>
  <si>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</si>
  <si>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</si>
  <si>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</si>
  <si>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</si>
  <si>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</si>
  <si>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</si>
  <si>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</si>
  <si>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</si>
  <si>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</si>
  <si>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</si>
  <si>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</si>
  <si>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</si>
  <si>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</si>
  <si>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</si>
  <si>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</si>
  <si>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</si>
  <si>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</si>
  <si>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</si>
  <si>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</si>
  <si>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</si>
  <si>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</si>
  <si>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</si>
  <si>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</si>
  <si>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</si>
  <si>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</si>
  <si>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</si>
  <si>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</si>
  <si>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</si>
  <si>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</si>
  <si>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</si>
  <si>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</si>
  <si>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</si>
  <si>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</si>
  <si>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</si>
  <si>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</si>
  <si>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</si>
  <si>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</si>
  <si>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</si>
  <si>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</si>
  <si>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</si>
  <si>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</si>
  <si>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</si>
  <si>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</si>
  <si>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</si>
  <si>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</si>
  <si>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</si>
  <si>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</si>
  <si>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</si>
  <si>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</si>
  <si>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</si>
  <si>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</si>
  <si>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</si>
  <si>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</si>
  <si>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</si>
  <si>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</si>
  <si>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</si>
  <si>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</si>
  <si>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</si>
  <si>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</si>
  <si>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</si>
  <si>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</si>
  <si>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</si>
  <si>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</si>
  <si>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</si>
  <si>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</si>
  <si>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</si>
  <si>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</si>
  <si>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</si>
  <si>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</si>
  <si>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</si>
  <si>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</si>
  <si>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</si>
  <si>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</si>
  <si>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</si>
  <si>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</si>
  <si>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</si>
  <si>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</si>
  <si>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</si>
  <si>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</si>
  <si>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</si>
  <si>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</si>
  <si>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</si>
  <si>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</si>
  <si>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</si>
  <si>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</si>
  <si>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</si>
  <si>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</si>
  <si>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</si>
  <si>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</si>
  <si>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</si>
  <si>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</si>
  <si>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</si>
  <si>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</si>
  <si>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</si>
  <si>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</si>
  <si>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</si>
  <si>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</si>
  <si>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</si>
  <si>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</si>
  <si>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</si>
  <si>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</si>
  <si>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</si>
  <si>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</si>
  <si>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</si>
  <si>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</si>
  <si>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</si>
  <si>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</si>
  <si>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</si>
  <si>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</si>
  <si>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</si>
  <si>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</si>
  <si>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</si>
  <si>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</si>
  <si>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</si>
  <si>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</si>
  <si>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</si>
  <si>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</si>
  <si>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</si>
  <si>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</si>
  <si>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</si>
  <si>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</si>
  <si>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</si>
  <si>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</si>
  <si>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</si>
  <si>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</si>
  <si>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</si>
  <si>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</si>
  <si>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</si>
  <si>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</si>
  <si>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</si>
  <si>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</si>
  <si>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</si>
  <si>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</si>
  <si>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</si>
  <si>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</si>
  <si>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</si>
  <si>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</si>
  <si>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</si>
  <si>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</si>
  <si>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</si>
  <si>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</si>
  <si>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</si>
  <si>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</si>
  <si>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</si>
  <si>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</si>
  <si>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</si>
  <si>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</si>
  <si>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</si>
  <si>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</si>
  <si>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</si>
  <si>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</si>
  <si>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</si>
  <si>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</si>
  <si>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</si>
  <si>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</si>
  <si>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</si>
  <si>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</si>
  <si>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</si>
  <si>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</si>
  <si>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</si>
  <si>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</si>
  <si>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</si>
  <si>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</si>
  <si>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</si>
  <si>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</si>
  <si>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</si>
  <si>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</si>
  <si>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</si>
  <si>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</si>
  <si>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</si>
  <si>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</si>
  <si>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</si>
  <si>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</si>
  <si>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</si>
  <si>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</si>
  <si>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</si>
  <si>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</si>
  <si>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</si>
  <si>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</si>
  <si>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</si>
  <si>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</si>
  <si>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</si>
  <si>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</si>
  <si>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</si>
  <si>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</si>
  <si>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</si>
  <si>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</si>
  <si>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</si>
  <si>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</si>
  <si>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</si>
  <si>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</si>
  <si>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</si>
  <si>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</si>
  <si>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</si>
  <si>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</si>
  <si>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</si>
  <si>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</si>
  <si>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</si>
  <si>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</si>
  <si>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</si>
  <si>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</si>
  <si>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</si>
  <si>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</si>
  <si>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</si>
  <si>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</si>
  <si>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</si>
  <si>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</si>
  <si>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</si>
  <si>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</si>
  <si>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</si>
  <si>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</si>
  <si>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</si>
  <si>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</si>
  <si>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</si>
  <si>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</si>
  <si>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</si>
  <si>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</si>
  <si>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</si>
  <si>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</si>
  <si>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</si>
  <si>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</si>
  <si>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</si>
  <si>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</si>
  <si>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</si>
  <si>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</si>
  <si>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</si>
  <si>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</si>
  <si>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</si>
  <si>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</si>
  <si>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</si>
  <si>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</si>
  <si>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</si>
  <si>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</si>
  <si>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</si>
  <si>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</si>
  <si>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</si>
  <si>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</si>
  <si>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</si>
  <si>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</si>
  <si>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</si>
  <si>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</si>
  <si>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</si>
  <si>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</si>
  <si>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</si>
  <si>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</si>
  <si>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</si>
  <si>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</si>
  <si>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</si>
  <si>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</si>
  <si>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</si>
  <si>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</si>
  <si>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</si>
  <si>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</si>
  <si>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</si>
  <si>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</si>
  <si>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</si>
  <si>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</si>
  <si>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</si>
  <si>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</si>
  <si>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</si>
  <si>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</si>
  <si>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</si>
  <si>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</si>
  <si>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</si>
  <si>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</si>
  <si>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</si>
  <si>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</si>
  <si>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</si>
  <si>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</si>
  <si>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</si>
  <si>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</si>
  <si>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</si>
  <si>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</si>
  <si>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</si>
  <si>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</si>
  <si>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</si>
  <si>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</si>
  <si>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</si>
  <si>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</si>
  <si>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</si>
  <si>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</si>
  <si>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</si>
  <si>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</si>
  <si>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</si>
  <si>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</si>
  <si>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</si>
  <si>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</si>
  <si>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</si>
  <si>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</si>
  <si>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</si>
  <si>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</si>
  <si>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</si>
  <si>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</si>
  <si>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</si>
  <si>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</si>
  <si>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</si>
  <si>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</si>
  <si>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</si>
  <si>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</si>
  <si>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</si>
  <si>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</si>
  <si>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</si>
  <si>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</si>
  <si>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</si>
  <si>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</si>
  <si>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</si>
  <si>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</si>
  <si>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</si>
  <si>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</si>
  <si>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</si>
  <si>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</si>
  <si>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</si>
  <si>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</si>
  <si>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</si>
  <si>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</si>
  <si>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</si>
  <si>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</si>
  <si>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</si>
  <si>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</si>
  <si>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</si>
  <si>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</si>
  <si>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</si>
  <si>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</si>
  <si>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</si>
  <si>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</si>
  <si>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</si>
  <si>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</si>
  <si>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</si>
  <si>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</si>
  <si>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</si>
  <si>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</si>
  <si>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</si>
  <si>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</si>
  <si>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</si>
  <si>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</si>
  <si>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</si>
  <si>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</si>
  <si>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</si>
  <si>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</si>
  <si>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</si>
  <si>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</si>
  <si>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</si>
  <si>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</si>
  <si>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</si>
  <si>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</si>
  <si>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</si>
  <si>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</si>
  <si>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</si>
  <si>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</si>
  <si>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</si>
  <si>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</si>
  <si>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</si>
  <si>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</si>
  <si>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</si>
  <si>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</si>
  <si>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</si>
  <si>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</si>
  <si>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</si>
  <si>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</si>
  <si>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</si>
  <si>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</si>
  <si>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</si>
  <si>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</si>
  <si>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</si>
  <si>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</si>
  <si>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</si>
  <si>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</si>
  <si>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</si>
  <si>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</si>
  <si>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</si>
  <si>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</si>
  <si>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</si>
  <si>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</si>
  <si>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</si>
  <si>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</si>
  <si>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</si>
  <si>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</si>
  <si>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</si>
  <si>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</si>
  <si>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</si>
  <si>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</si>
  <si>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</si>
  <si>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</si>
  <si>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</si>
  <si>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</si>
  <si>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</si>
  <si>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</si>
  <si>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</si>
  <si>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</si>
  <si>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</si>
  <si>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</si>
  <si>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</si>
  <si>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</si>
  <si>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</si>
  <si>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</si>
  <si>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</si>
  <si>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</si>
  <si>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</si>
  <si>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</si>
  <si>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</si>
  <si>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</si>
  <si>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</si>
  <si>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</si>
  <si>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</si>
  <si>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</si>
  <si>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</si>
  <si>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</si>
  <si>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</si>
  <si>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</si>
  <si>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</si>
  <si>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</si>
  <si>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</si>
  <si>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</si>
  <si>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</si>
  <si>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</si>
  <si>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</si>
  <si>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</si>
  <si>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</si>
  <si>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</si>
  <si>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</si>
  <si>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</si>
  <si>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</si>
  <si>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</si>
  <si>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</si>
  <si>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</si>
  <si>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</si>
  <si>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</si>
  <si>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</si>
  <si>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</si>
  <si>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</si>
  <si>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</si>
  <si>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</si>
  <si>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</si>
  <si>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</si>
  <si>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</si>
  <si>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</si>
  <si>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</si>
  <si>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</si>
  <si>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</si>
  <si>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</si>
  <si>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</si>
  <si>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</si>
  <si>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</si>
  <si>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</si>
  <si>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</si>
  <si>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</si>
  <si>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</si>
  <si>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</si>
  <si>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</si>
  <si>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</si>
  <si>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</si>
  <si>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</si>
  <si>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</si>
  <si>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</si>
  <si>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</si>
  <si>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</si>
  <si>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</si>
  <si>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</si>
  <si>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</si>
  <si>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</si>
  <si>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</si>
  <si>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</si>
  <si>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</si>
  <si>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</si>
  <si>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</si>
  <si>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</si>
  <si>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</si>
  <si>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</si>
  <si>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</si>
  <si>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</si>
  <si>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</si>
  <si>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</si>
  <si>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</si>
  <si>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</si>
  <si>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</si>
  <si>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</si>
  <si>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</si>
  <si>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</si>
  <si>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</si>
  <si>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</si>
  <si>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</si>
  <si>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</si>
  <si>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</si>
  <si>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</si>
  <si>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</si>
  <si>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</si>
  <si>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</si>
  <si>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</si>
  <si>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</si>
  <si>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</si>
  <si>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</si>
  <si>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</si>
  <si>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</si>
  <si>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</si>
  <si>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</si>
  <si>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</si>
  <si>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</si>
  <si>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</si>
  <si>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</si>
  <si>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</si>
  <si>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</si>
  <si>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</si>
  <si>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</si>
  <si>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</si>
  <si>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</si>
  <si>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</si>
  <si>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</si>
  <si>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</si>
  <si>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</si>
  <si>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</si>
  <si>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</si>
  <si>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</si>
  <si>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</si>
  <si>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</si>
  <si>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</si>
  <si>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</si>
  <si>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</si>
  <si>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</si>
  <si>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</si>
  <si>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</si>
  <si>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</si>
  <si>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</si>
  <si>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</si>
  <si>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</si>
  <si>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</si>
  <si>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</si>
  <si>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</si>
  <si>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</si>
  <si>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</si>
  <si>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</si>
  <si>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</si>
  <si>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</si>
  <si>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</si>
  <si>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</si>
  <si>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</si>
  <si>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</si>
  <si>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</si>
  <si>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</si>
  <si>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</si>
  <si>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</si>
  <si>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</si>
  <si>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</si>
  <si>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</si>
  <si>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</si>
  <si>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</si>
  <si>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</si>
  <si>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</si>
  <si>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</si>
  <si>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</si>
  <si>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</si>
  <si>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</si>
  <si>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</si>
  <si>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</si>
  <si>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</si>
  <si>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</si>
  <si>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</si>
  <si>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</si>
  <si>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</si>
  <si>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</si>
  <si>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</si>
  <si>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</si>
  <si>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</si>
  <si>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</si>
  <si>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</si>
  <si>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</si>
  <si>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</si>
  <si>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</si>
  <si>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</si>
  <si>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</si>
  <si>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</si>
  <si>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</si>
  <si>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</si>
  <si>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</si>
  <si>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</si>
  <si>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</si>
  <si>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</si>
  <si>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</si>
  <si>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</si>
  <si>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</si>
  <si>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</si>
  <si>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</si>
  <si>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</si>
  <si>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</si>
  <si>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</si>
  <si>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</si>
  <si>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</si>
  <si>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</si>
  <si>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</si>
  <si>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</si>
  <si>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</si>
  <si>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</si>
  <si>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</si>
  <si>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</si>
  <si>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</si>
  <si>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</si>
  <si>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</si>
  <si>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</si>
  <si>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</si>
  <si>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</si>
  <si>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</si>
  <si>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</si>
  <si>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</si>
  <si>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</si>
  <si>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</si>
  <si>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</si>
  <si>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</si>
  <si>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</si>
  <si>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</si>
  <si>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</si>
  <si>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</si>
  <si>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</si>
  <si>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</si>
  <si>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</si>
  <si>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</si>
  <si>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</si>
  <si>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</si>
  <si>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</si>
  <si>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</si>
  <si>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</si>
  <si>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</si>
  <si>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</si>
  <si>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</si>
  <si>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</si>
  <si>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</si>
  <si>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</si>
  <si>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</si>
  <si>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</si>
  <si>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</si>
  <si>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</si>
  <si>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</si>
  <si>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</si>
  <si>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</si>
  <si>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</si>
  <si>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</si>
  <si>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</si>
  <si>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</si>
  <si>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</si>
  <si>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</si>
  <si>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</si>
  <si>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</si>
  <si>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</si>
  <si>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</si>
  <si>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</si>
  <si>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</si>
  <si>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</si>
  <si>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</si>
  <si>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</si>
  <si>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</si>
  <si>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</si>
  <si>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</si>
  <si>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</si>
  <si>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</si>
  <si>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</si>
  <si>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</si>
  <si>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</si>
  <si>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</si>
  <si>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</si>
  <si>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</si>
  <si>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</si>
  <si>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</si>
  <si>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</si>
  <si>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</si>
  <si>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</si>
  <si>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</si>
  <si>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</si>
  <si>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</si>
  <si>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</si>
  <si>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</si>
  <si>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</si>
  <si>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</si>
  <si>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</si>
  <si>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</si>
  <si>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</si>
  <si>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</si>
  <si>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</si>
  <si>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</si>
  <si>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</si>
  <si>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</si>
  <si>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</si>
  <si>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</si>
  <si>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</si>
  <si>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</si>
  <si>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</si>
  <si>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</si>
  <si>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</si>
  <si>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</si>
  <si>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</si>
  <si>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</si>
  <si>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</si>
  <si>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</si>
  <si>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</si>
  <si>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</si>
  <si>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</si>
  <si>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</si>
  <si>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</si>
  <si>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</si>
  <si>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</si>
  <si>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</si>
  <si>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</si>
  <si>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</si>
  <si>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</si>
  <si>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</si>
  <si>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</si>
  <si>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</si>
  <si>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</si>
  <si>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</si>
  <si>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</si>
  <si>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</si>
  <si>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</si>
  <si>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</si>
  <si>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</si>
  <si>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</si>
  <si>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</si>
  <si>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</si>
  <si>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</si>
  <si>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</si>
  <si>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</si>
  <si>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</si>
  <si>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</si>
  <si>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</si>
  <si>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</si>
  <si>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</si>
  <si>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</si>
  <si>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</si>
  <si>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</si>
  <si>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</si>
  <si>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</si>
  <si>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</si>
  <si>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</si>
  <si>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</si>
  <si>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</si>
  <si>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</si>
  <si>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</si>
  <si>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</si>
  <si>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</si>
  <si>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</si>
  <si>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</si>
  <si>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</si>
  <si>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</si>
  <si>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</si>
  <si>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</si>
  <si>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</si>
  <si>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</si>
  <si>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</si>
  <si>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</si>
  <si>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</si>
  <si>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</si>
  <si>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</si>
  <si>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</si>
  <si>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</si>
  <si>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</si>
  <si>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</si>
  <si>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</si>
  <si>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</si>
  <si>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</si>
  <si>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</si>
  <si>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</si>
  <si>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</si>
  <si>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</si>
  <si>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</si>
  <si>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</si>
  <si>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</si>
  <si>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</si>
  <si>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</si>
  <si>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</si>
  <si>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</si>
  <si>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</si>
  <si>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</si>
  <si>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</si>
  <si>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</si>
  <si>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</si>
  <si>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</si>
  <si>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</si>
  <si>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</si>
  <si>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</si>
  <si>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</si>
  <si>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</si>
  <si>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</si>
  <si>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</si>
  <si>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</si>
  <si>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</si>
  <si>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</si>
  <si>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</si>
  <si>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</si>
  <si>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</si>
  <si>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</si>
  <si>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</si>
  <si>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</si>
  <si>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</si>
  <si>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</si>
  <si>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</si>
  <si>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</si>
  <si>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</si>
  <si>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</si>
  <si>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</si>
  <si>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</si>
  <si>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</si>
  <si>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</si>
  <si>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</si>
  <si>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</si>
  <si>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</si>
  <si>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</si>
  <si>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</si>
  <si>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</si>
  <si>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</si>
  <si>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</si>
  <si>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</si>
  <si>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</si>
  <si>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</si>
  <si>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</si>
  <si>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</si>
  <si>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</si>
  <si>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</si>
  <si>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</si>
  <si>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</si>
  <si>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</si>
  <si>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</si>
  <si>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</si>
  <si>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</si>
  <si>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</si>
  <si>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</si>
  <si>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</si>
  <si>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</si>
  <si>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</si>
  <si>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</si>
  <si>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</si>
  <si>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</si>
  <si>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</si>
  <si>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</si>
  <si>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</si>
  <si>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</si>
  <si>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</si>
  <si>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</si>
  <si>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</si>
  <si>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</si>
  <si>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</si>
  <si>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</si>
  <si>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</si>
  <si>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</si>
  <si>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</si>
  <si>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</si>
  <si>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</si>
  <si>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</si>
  <si>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</si>
  <si>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</si>
  <si>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</si>
  <si>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</si>
  <si>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</si>
  <si>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</si>
  <si>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</si>
  <si>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</si>
  <si>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</si>
  <si>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</si>
  <si>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</si>
  <si>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</si>
  <si>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</si>
  <si>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</si>
  <si>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</si>
  <si>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</si>
  <si>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</si>
  <si>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</si>
  <si>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</si>
  <si>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</si>
  <si>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</si>
  <si>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</si>
  <si>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</si>
  <si>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</si>
  <si>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</si>
  <si>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</si>
  <si>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</si>
  <si>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</si>
  <si>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</si>
  <si>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</si>
  <si>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</si>
  <si>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</si>
  <si>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</si>
  <si>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</si>
  <si>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</si>
  <si>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</si>
  <si>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</si>
  <si>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</si>
  <si>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</si>
  <si>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</si>
  <si>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</si>
  <si>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</si>
  <si>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</si>
  <si>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</si>
  <si>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</si>
  <si>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</si>
  <si>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</si>
  <si>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</si>
  <si>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</si>
  <si>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</si>
  <si>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</si>
  <si>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</si>
  <si>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</si>
  <si>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</si>
  <si>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</si>
  <si>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</si>
  <si>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</si>
  <si>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</si>
  <si>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</si>
  <si>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</si>
  <si>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</si>
  <si>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</si>
  <si>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</si>
  <si>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</si>
  <si>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</si>
  <si>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</si>
  <si>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</si>
  <si>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</si>
  <si>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</si>
  <si>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</si>
  <si>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</si>
  <si>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</si>
  <si>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</si>
  <si>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</si>
  <si>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</si>
  <si>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</si>
  <si>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</si>
  <si>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</si>
  <si>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</si>
  <si>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</si>
  <si>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</si>
  <si>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</si>
  <si>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</si>
  <si>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</si>
  <si>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</si>
  <si>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</si>
  <si>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</si>
  <si>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</si>
  <si>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</si>
  <si>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</si>
  <si>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</si>
  <si>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</si>
  <si>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</si>
  <si>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</si>
  <si>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</si>
  <si>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</si>
  <si>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</si>
  <si>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</si>
  <si>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</si>
  <si>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</si>
  <si>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</si>
  <si>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</si>
  <si>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</si>
  <si>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</si>
  <si>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</si>
  <si>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</si>
  <si>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</si>
  <si>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</si>
  <si>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</si>
  <si>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</si>
  <si>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</si>
  <si>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</si>
  <si>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</si>
  <si>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</si>
  <si>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</si>
  <si>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</si>
  <si>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</si>
  <si>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</si>
  <si>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</si>
  <si>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</si>
  <si>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</si>
  <si>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</si>
  <si>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</si>
  <si>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</si>
  <si>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</si>
  <si>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</si>
  <si>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</si>
  <si>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</si>
  <si>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</si>
  <si>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</si>
  <si>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</si>
  <si>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</si>
  <si>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</si>
  <si>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</si>
  <si>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</si>
  <si>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</si>
  <si>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</si>
  <si>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</si>
  <si>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</si>
  <si>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</si>
  <si>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</si>
  <si>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</si>
  <si>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</si>
  <si>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</si>
  <si>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</si>
  <si>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</si>
  <si>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</si>
  <si>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</si>
  <si>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</si>
  <si>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</si>
  <si>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</si>
  <si>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</si>
  <si>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</si>
  <si>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</si>
  <si>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</si>
  <si>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</si>
  <si>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</si>
  <si>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</si>
  <si>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</si>
  <si>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</si>
  <si>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</si>
  <si>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</si>
  <si>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</si>
  <si>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</si>
  <si>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</si>
  <si>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</si>
  <si>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</si>
  <si>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</si>
  <si>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</si>
  <si>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</si>
  <si>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</si>
  <si>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</si>
  <si>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</si>
  <si>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</si>
  <si>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</si>
  <si>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</si>
  <si>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</si>
  <si>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</si>
  <si>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</si>
  <si>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</si>
  <si>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</si>
  <si>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</si>
  <si>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</si>
  <si>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</si>
  <si>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</si>
  <si>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</si>
  <si>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</si>
  <si>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</si>
  <si>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</si>
  <si>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</si>
  <si>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</si>
  <si>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</si>
  <si>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</si>
  <si>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</si>
  <si>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</si>
  <si>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</si>
  <si>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</si>
  <si>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</si>
  <si>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</si>
  <si>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</si>
  <si>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</si>
  <si>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</si>
  <si>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</si>
  <si>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</si>
  <si>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</si>
  <si>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</si>
  <si>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</si>
  <si>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</si>
  <si>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</si>
  <si>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</si>
  <si>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</si>
  <si>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</si>
  <si>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</si>
  <si>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</si>
  <si>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</si>
  <si>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</si>
  <si>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</si>
  <si>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</si>
  <si>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</si>
  <si>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</si>
  <si>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</si>
  <si>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</si>
  <si>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</si>
  <si>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</si>
  <si>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</si>
  <si>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</si>
  <si>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</si>
  <si>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</si>
  <si>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</si>
  <si>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</si>
  <si>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</si>
  <si>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</si>
  <si>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</si>
  <si>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</si>
  <si>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</si>
  <si>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</si>
  <si>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</si>
  <si>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</si>
  <si>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</si>
  <si>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</si>
  <si>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</si>
  <si>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</si>
  <si>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</si>
  <si>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</si>
  <si>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</si>
  <si>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</si>
  <si>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</si>
  <si>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</si>
  <si>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</si>
  <si>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</si>
  <si>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</si>
  <si>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</si>
  <si>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</si>
  <si>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</si>
  <si>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</si>
  <si>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</si>
  <si>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</si>
  <si>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</si>
  <si>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</si>
  <si>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</si>
  <si>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</si>
  <si>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</si>
  <si>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</si>
  <si>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</si>
  <si>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</si>
  <si>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</si>
  <si>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</si>
  <si>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</si>
  <si>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</si>
  <si>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</si>
  <si>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</si>
  <si>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</si>
  <si>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</si>
  <si>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</si>
  <si>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</si>
  <si>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</si>
  <si>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</si>
  <si>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</si>
  <si>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</si>
  <si>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</si>
  <si>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</si>
  <si>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</si>
  <si>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</si>
  <si>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</si>
  <si>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</si>
  <si>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</si>
  <si>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</si>
  <si>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</si>
  <si>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</si>
  <si>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</si>
  <si>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</si>
  <si>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</si>
  <si>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</si>
  <si>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</si>
  <si>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</si>
  <si>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</si>
  <si>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</si>
  <si>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</si>
  <si>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</si>
  <si>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</si>
  <si>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</si>
  <si>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</si>
  <si>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</si>
  <si>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</si>
  <si>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</si>
  <si>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</si>
  <si>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</si>
  <si>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</si>
  <si>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</si>
  <si>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</si>
  <si>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</si>
  <si>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</si>
  <si>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</si>
  <si>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</si>
  <si>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</si>
  <si>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</si>
  <si>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</si>
  <si>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</si>
  <si>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</si>
  <si>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</si>
  <si>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</si>
  <si>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</si>
  <si>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</si>
  <si>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</si>
  <si>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</si>
  <si>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</si>
  <si>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</si>
  <si>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</si>
  <si>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</si>
  <si>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</si>
  <si>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</si>
  <si>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</si>
  <si>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</si>
  <si>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</si>
  <si>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</si>
  <si>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</si>
  <si>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</si>
  <si>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</si>
  <si>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</si>
  <si>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</si>
  <si>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</si>
  <si>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</si>
  <si>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</si>
  <si>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</si>
  <si>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</si>
  <si>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</si>
  <si>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</si>
  <si>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</si>
  <si>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</si>
  <si>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</si>
  <si>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</si>
  <si>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</si>
  <si>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</si>
  <si>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</si>
  <si>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</si>
  <si>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</si>
  <si>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</si>
  <si>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</si>
  <si>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</si>
  <si>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</si>
  <si>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</si>
  <si>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</si>
  <si>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</si>
  <si>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</si>
  <si>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</si>
  <si>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</si>
  <si>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</si>
  <si>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</si>
  <si>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</si>
  <si>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</si>
  <si>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</si>
  <si>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</si>
  <si>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</si>
  <si>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</si>
  <si>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</si>
  <si>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</si>
  <si>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</si>
  <si>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</si>
  <si>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</si>
  <si>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</si>
  <si>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</si>
  <si>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</si>
  <si>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</si>
  <si>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</si>
  <si>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</si>
  <si>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</si>
  <si>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</si>
  <si>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</si>
  <si>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</si>
  <si>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</si>
  <si>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</si>
  <si>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</si>
  <si>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</si>
  <si>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</si>
  <si>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</si>
  <si>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</si>
  <si>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</si>
  <si>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</si>
  <si>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</si>
  <si>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</si>
  <si>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</si>
  <si>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</si>
  <si>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</si>
  <si>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</si>
  <si>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</si>
  <si>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</si>
  <si>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</si>
  <si>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</si>
  <si>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</si>
  <si>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</si>
  <si>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</si>
  <si>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</si>
  <si>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</si>
  <si>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</si>
  <si>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</si>
  <si>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</si>
  <si>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</si>
  <si>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</si>
  <si>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</si>
  <si>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</si>
  <si>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</si>
  <si>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</si>
  <si>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</si>
  <si>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</si>
  <si>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</si>
  <si>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</si>
  <si>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</si>
  <si>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</si>
  <si>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</si>
  <si>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</si>
  <si>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</si>
  <si>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</si>
  <si>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</si>
  <si>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</si>
  <si>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</si>
  <si>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</si>
  <si>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</si>
  <si>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</si>
  <si>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</si>
  <si>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</si>
  <si>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</si>
  <si>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</si>
  <si>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</si>
  <si>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</si>
  <si>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</si>
  <si>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</si>
  <si>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</si>
  <si>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</si>
  <si>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</si>
  <si>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</si>
  <si>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</si>
  <si>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</si>
  <si>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</si>
  <si>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</si>
  <si>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</si>
  <si>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</si>
  <si>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</si>
  <si>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</si>
  <si>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</si>
  <si>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</si>
  <si>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</si>
  <si>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</si>
  <si>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</si>
  <si>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</si>
  <si>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</si>
  <si>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</si>
  <si>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</si>
  <si>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</si>
  <si>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</si>
  <si>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</si>
  <si>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</si>
  <si>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</si>
  <si>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</si>
  <si>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</si>
  <si>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</si>
  <si>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</si>
  <si>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</si>
  <si>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</si>
  <si>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</si>
  <si>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</si>
  <si>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</si>
  <si>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</si>
  <si>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</si>
  <si>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</si>
  <si>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</si>
  <si>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</si>
  <si>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</si>
  <si>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</si>
  <si>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</si>
  <si>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</si>
  <si>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</si>
  <si>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</si>
  <si>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</si>
  <si>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</si>
  <si>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</si>
  <si>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</si>
  <si>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</si>
  <si>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</si>
  <si>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</si>
  <si>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</si>
  <si>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</si>
  <si>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</si>
  <si>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</si>
  <si>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</si>
  <si>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</si>
  <si>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</si>
  <si>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</si>
  <si>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</si>
  <si>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</si>
  <si>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</si>
  <si>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</si>
  <si>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</si>
  <si>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</si>
  <si>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</si>
  <si>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</si>
  <si>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</si>
  <si>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</si>
  <si>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</si>
  <si>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</si>
  <si>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</si>
  <si>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</si>
  <si>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</si>
  <si>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</si>
  <si>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</si>
  <si>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</si>
  <si>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</si>
  <si>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</si>
  <si>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</si>
  <si>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</si>
  <si>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</si>
  <si>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</si>
  <si>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</si>
  <si>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</si>
  <si>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</si>
  <si>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</si>
  <si>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</si>
  <si>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</si>
  <si>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</si>
  <si>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</si>
  <si>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</si>
  <si>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</si>
  <si>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</si>
  <si>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</si>
  <si>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</si>
  <si>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</si>
  <si>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</si>
  <si>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</si>
  <si>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</si>
  <si>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</si>
  <si>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</si>
  <si>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</si>
  <si>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</si>
  <si>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</si>
  <si>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</si>
  <si>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</si>
  <si>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</si>
  <si>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</si>
  <si>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</si>
  <si>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</si>
  <si>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</si>
  <si>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</si>
  <si>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</si>
  <si>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</si>
  <si>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</si>
  <si>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</si>
  <si>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</si>
  <si>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</si>
  <si>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</si>
  <si>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</si>
  <si>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</si>
  <si>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</si>
  <si>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</si>
  <si>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</si>
  <si>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</si>
  <si>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</si>
  <si>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</si>
  <si>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</si>
  <si>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</si>
  <si>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</si>
  <si>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</si>
  <si>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</si>
  <si>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</si>
  <si>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</si>
  <si>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</si>
  <si>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</si>
  <si>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</si>
  <si>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</si>
  <si>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</si>
  <si>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</si>
  <si>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</si>
  <si>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</si>
  <si>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</si>
  <si>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</si>
  <si>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</si>
  <si>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</si>
  <si>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</si>
  <si>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</si>
  <si>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</si>
  <si>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</si>
  <si>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</si>
  <si>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</si>
  <si>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</si>
  <si>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</si>
  <si>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</si>
  <si>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</si>
  <si>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</si>
  <si>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</si>
  <si>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</si>
  <si>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</si>
  <si>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</si>
  <si>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</si>
  <si>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</si>
  <si>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</si>
  <si>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</si>
  <si>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</si>
  <si>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</si>
  <si>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</si>
  <si>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</si>
  <si>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</si>
  <si>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</si>
  <si>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</si>
  <si>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</si>
  <si>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</si>
  <si>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</si>
  <si>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</si>
  <si>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</si>
  <si>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</si>
  <si>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</si>
  <si>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</si>
  <si>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</si>
  <si>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</si>
  <si>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</si>
  <si>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</si>
  <si>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</si>
  <si>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</si>
  <si>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</si>
  <si>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</si>
  <si>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</si>
  <si>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</si>
  <si>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</si>
  <si>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</si>
  <si>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</si>
  <si>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</si>
  <si>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</si>
  <si>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</si>
  <si>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</si>
  <si>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</si>
  <si>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</si>
  <si>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</si>
  <si>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</si>
  <si>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</si>
  <si>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</si>
  <si>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</si>
  <si>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</si>
  <si>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</si>
  <si>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</si>
  <si>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</si>
  <si>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</si>
  <si>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</si>
  <si>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</si>
  <si>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</si>
  <si>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</si>
  <si>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</si>
  <si>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</si>
  <si>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</si>
  <si>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</si>
  <si>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</si>
  <si>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</si>
  <si>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</si>
  <si>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</si>
  <si>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</si>
  <si>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</si>
  <si>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</si>
  <si>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</si>
  <si>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</si>
  <si>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</si>
  <si>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</si>
  <si>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</si>
  <si>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</si>
  <si>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</si>
  <si>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</si>
  <si>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</si>
  <si>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</si>
  <si>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</si>
  <si>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</si>
  <si>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</si>
  <si>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</si>
  <si>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</si>
  <si>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</si>
  <si>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</si>
  <si>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</si>
  <si>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</si>
  <si>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</si>
  <si>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</si>
  <si>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</si>
  <si>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</si>
  <si>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</si>
  <si>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</si>
  <si>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</si>
  <si>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</si>
  <si>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</si>
  <si>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</si>
  <si>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</si>
  <si>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</si>
  <si>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</si>
  <si>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</si>
  <si>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</si>
  <si>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</si>
  <si>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</si>
  <si>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</si>
  <si>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</si>
  <si>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</si>
  <si>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</si>
  <si>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</si>
  <si>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</si>
  <si>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</si>
  <si>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</si>
  <si>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</si>
  <si>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</si>
  <si>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</si>
  <si>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</si>
  <si>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</si>
  <si>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</si>
  <si>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</si>
  <si>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</si>
  <si>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</si>
  <si>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</si>
  <si>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</si>
  <si>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</si>
  <si>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</si>
  <si>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</si>
  <si>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</si>
  <si>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</si>
  <si>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</si>
  <si>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</si>
  <si>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</si>
  <si>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</si>
  <si>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</si>
  <si>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</si>
  <si>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</si>
  <si>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</si>
  <si>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</si>
  <si>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</si>
  <si>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</si>
  <si>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</si>
  <si>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</si>
  <si>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</si>
  <si>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</si>
  <si>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</si>
  <si>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</si>
  <si>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</si>
  <si>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</si>
  <si>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</si>
  <si>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</si>
  <si>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</si>
  <si>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</si>
  <si>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</si>
  <si>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</si>
  <si>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</si>
  <si>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</si>
  <si>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</si>
  <si>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</si>
  <si>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</si>
  <si>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</si>
  <si>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</si>
  <si>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</si>
  <si>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</si>
  <si>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</si>
  <si>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</si>
  <si>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</si>
  <si>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</si>
  <si>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</si>
  <si>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</si>
  <si>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</si>
  <si>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</si>
  <si>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</si>
  <si>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</si>
  <si>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</si>
  <si>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</si>
  <si>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</si>
  <si>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</si>
  <si>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</si>
  <si>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</si>
  <si>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</si>
  <si>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</si>
  <si>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</si>
  <si>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</si>
  <si>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</si>
  <si>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</si>
  <si>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</si>
  <si>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</si>
  <si>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</si>
  <si>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</si>
  <si>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</si>
  <si>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</si>
  <si>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</si>
  <si>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</si>
  <si>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</si>
  <si>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</si>
  <si>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</si>
  <si>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</si>
  <si>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</si>
  <si>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</si>
  <si>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</si>
  <si>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</si>
  <si>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</si>
  <si>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</si>
  <si>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</si>
  <si>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</si>
  <si>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</si>
  <si>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</si>
  <si>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</si>
  <si>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</si>
  <si>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</si>
  <si>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</si>
  <si>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</si>
  <si>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</si>
  <si>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</si>
  <si>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</si>
  <si>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</si>
  <si>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</si>
  <si>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</si>
  <si>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</si>
  <si>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</si>
  <si>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</si>
  <si>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</si>
  <si>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</si>
  <si>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</si>
  <si>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</si>
  <si>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</si>
  <si>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</si>
  <si>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</si>
  <si>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</si>
  <si>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</si>
  <si>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</si>
  <si>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</si>
  <si>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</si>
  <si>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</si>
  <si>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</si>
  <si>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</si>
  <si>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</si>
  <si>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</si>
  <si>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</si>
  <si>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</si>
  <si>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</si>
  <si>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</si>
  <si>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</si>
  <si>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</si>
  <si>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</si>
  <si>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</si>
  <si>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</si>
  <si>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</si>
  <si>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</si>
  <si>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</si>
  <si>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</si>
  <si>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</si>
  <si>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</si>
  <si>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</si>
  <si>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</si>
  <si>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</si>
  <si>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</si>
  <si>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</si>
  <si>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</si>
  <si>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</si>
  <si>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</si>
  <si>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</si>
  <si>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</si>
  <si>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</si>
  <si>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</si>
  <si>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</si>
  <si>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</si>
  <si>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</si>
  <si>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</si>
  <si>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</si>
  <si>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</si>
  <si>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</si>
  <si>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</si>
  <si>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</si>
  <si>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</si>
  <si>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</si>
  <si>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</si>
  <si>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</si>
  <si>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</si>
  <si>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</si>
  <si>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</si>
  <si>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</si>
  <si>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</si>
  <si>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</si>
  <si>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</si>
  <si>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</si>
  <si>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</si>
  <si>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</si>
  <si>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</si>
  <si>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</si>
  <si>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</si>
  <si>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</si>
  <si>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</si>
  <si>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</si>
  <si>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</si>
  <si>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</si>
  <si>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</si>
  <si>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</si>
  <si>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</si>
  <si>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</si>
  <si>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</si>
  <si>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</si>
  <si>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</si>
  <si>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</si>
  <si>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</si>
  <si>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</si>
  <si>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</si>
  <si>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</si>
  <si>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</si>
  <si>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</si>
  <si>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</si>
  <si>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</si>
  <si>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</si>
  <si>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</si>
  <si>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</si>
  <si>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</si>
  <si>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</si>
  <si>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</si>
  <si>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</si>
  <si>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</si>
  <si>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</si>
  <si>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</si>
  <si>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</si>
  <si>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</si>
  <si>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</si>
  <si>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</si>
  <si>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</si>
  <si>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</si>
  <si>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</si>
  <si>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</si>
  <si>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</si>
  <si>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</si>
  <si>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</si>
  <si>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</si>
  <si>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</si>
  <si>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</si>
  <si>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</si>
  <si>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</si>
  <si>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</si>
  <si>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</si>
  <si>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</si>
  <si>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</si>
  <si>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</si>
  <si>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</si>
  <si>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</si>
  <si>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</si>
  <si>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</si>
  <si>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</si>
  <si>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</si>
  <si>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</si>
  <si>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</si>
  <si>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</si>
  <si>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</si>
  <si>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</si>
  <si>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</si>
  <si>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</si>
  <si>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</si>
  <si>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</si>
  <si>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</si>
  <si>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</si>
  <si>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</si>
  <si>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</si>
  <si>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</si>
  <si>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</si>
  <si>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</si>
  <si>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</si>
  <si>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</si>
  <si>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</si>
  <si>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</si>
  <si>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</si>
  <si>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</si>
  <si>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</si>
  <si>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</si>
  <si>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</si>
  <si>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</si>
  <si>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</si>
  <si>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</si>
  <si>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</si>
  <si>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</si>
  <si>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</si>
  <si>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</si>
  <si>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</si>
  <si>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</si>
  <si>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</si>
  <si>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</si>
  <si>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</si>
  <si>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</si>
  <si>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</si>
  <si>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</si>
  <si>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</si>
  <si>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</si>
  <si>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</si>
  <si>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</si>
  <si>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</si>
  <si>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</si>
  <si>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</si>
  <si>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</si>
  <si>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</si>
  <si>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</si>
  <si>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</si>
  <si>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</si>
  <si>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</si>
  <si>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</si>
  <si>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</si>
  <si>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</si>
  <si>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</si>
  <si>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</si>
  <si>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</si>
  <si>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</si>
  <si>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</si>
  <si>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</si>
  <si>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</si>
  <si>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</si>
  <si>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</si>
  <si>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</si>
  <si>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</si>
  <si>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</si>
  <si>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</si>
  <si>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</si>
  <si>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</si>
  <si>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</si>
  <si>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</si>
  <si>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</si>
  <si>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</si>
  <si>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</si>
  <si>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</si>
  <si>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</si>
  <si>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</si>
  <si>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</si>
  <si>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</si>
  <si>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</si>
  <si>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</si>
  <si>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</si>
  <si>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</si>
  <si>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</si>
  <si>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</si>
  <si>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</si>
  <si>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</si>
  <si>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</si>
  <si>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</si>
  <si>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</si>
  <si>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</si>
  <si>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</si>
  <si>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</si>
  <si>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</si>
  <si>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</si>
  <si>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</si>
  <si>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</si>
  <si>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</si>
  <si>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</si>
  <si>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</si>
  <si>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</si>
  <si>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</si>
  <si>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</si>
  <si>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</si>
  <si>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</si>
  <si>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</si>
  <si>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</si>
  <si>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</si>
  <si>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</si>
  <si>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</si>
  <si>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</si>
  <si>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</si>
  <si>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</si>
  <si>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</si>
  <si>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</si>
  <si>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</si>
  <si>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</si>
  <si>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</si>
  <si>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</si>
  <si>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</si>
  <si>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</si>
  <si>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</si>
  <si>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</si>
  <si>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</si>
  <si>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</si>
  <si>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</si>
  <si>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</si>
  <si>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</si>
  <si>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</si>
  <si>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</si>
  <si>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</si>
  <si>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</si>
  <si>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</si>
  <si>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</si>
  <si>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</si>
  <si>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</si>
  <si>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</si>
  <si>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</si>
  <si>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</si>
  <si>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</si>
  <si>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</si>
  <si>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</si>
  <si>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</si>
  <si>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</si>
  <si>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</si>
  <si>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</si>
  <si>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</si>
  <si>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</si>
  <si>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</si>
  <si>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</si>
  <si>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</si>
  <si>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</si>
  <si>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</si>
  <si>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</si>
  <si>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</si>
  <si>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</si>
  <si>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</si>
  <si>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</si>
  <si>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</si>
  <si>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</si>
  <si>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</si>
  <si>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</si>
  <si>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</si>
  <si>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</si>
  <si>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</si>
  <si>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</si>
  <si>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</si>
  <si>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</si>
  <si>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</si>
  <si>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</si>
  <si>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</si>
  <si>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</si>
  <si>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</si>
  <si>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</si>
  <si>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</si>
  <si>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</si>
  <si>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</si>
  <si>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</si>
  <si>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</si>
  <si>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</si>
  <si>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</si>
  <si>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</si>
  <si>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</si>
  <si>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</si>
  <si>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</si>
  <si>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</si>
  <si>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</si>
  <si>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</si>
  <si>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</si>
  <si>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</si>
  <si>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</si>
  <si>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</si>
  <si>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</si>
  <si>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</si>
  <si>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</si>
  <si>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</si>
  <si>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</si>
  <si>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</si>
  <si>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</si>
  <si>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</si>
  <si>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</si>
  <si>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</si>
  <si>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</si>
  <si>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</si>
  <si>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</si>
  <si>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</si>
  <si>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</si>
  <si>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</si>
  <si>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</si>
  <si>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</si>
  <si>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</si>
  <si>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</si>
  <si>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</si>
  <si>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</si>
  <si>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</si>
  <si>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</si>
  <si>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</si>
  <si>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</si>
  <si>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</si>
  <si>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</si>
  <si>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</si>
  <si>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</si>
  <si>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</si>
  <si>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</si>
  <si>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</si>
  <si>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</si>
  <si>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</si>
  <si>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</si>
  <si>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</si>
  <si>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</si>
  <si>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</si>
  <si>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</si>
  <si>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</si>
  <si>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</si>
  <si>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</si>
  <si>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</si>
  <si>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</si>
  <si>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</si>
  <si>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</si>
  <si>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</si>
  <si>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</si>
  <si>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</si>
  <si>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</si>
  <si>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</si>
  <si>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</si>
  <si>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</si>
  <si>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</si>
  <si>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</si>
  <si>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</si>
  <si>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</si>
  <si>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</si>
  <si>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</si>
  <si>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</si>
  <si>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</si>
  <si>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</si>
  <si>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</si>
  <si>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</si>
  <si>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</si>
  <si>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</si>
  <si>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</si>
  <si>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</si>
  <si>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</si>
  <si>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</si>
  <si>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</si>
  <si>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</si>
  <si>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</si>
  <si>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</si>
  <si>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</si>
  <si>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</si>
  <si>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</si>
  <si>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</si>
  <si>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</si>
  <si>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</si>
  <si>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</si>
  <si>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</si>
  <si>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</si>
  <si>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</si>
  <si>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</si>
  <si>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</si>
  <si>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</si>
  <si>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</si>
  <si>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</si>
  <si>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</si>
  <si>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</si>
  <si>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</si>
  <si>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</si>
  <si>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</si>
  <si>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</si>
  <si>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</si>
  <si>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</si>
  <si>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</si>
  <si>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</si>
  <si>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</si>
  <si>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</si>
  <si>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</si>
  <si>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</si>
  <si>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</si>
  <si>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</si>
  <si>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</si>
  <si>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</si>
  <si>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</si>
  <si>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</si>
  <si>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</si>
  <si>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</si>
  <si>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</si>
  <si>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</si>
  <si>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</si>
  <si>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</si>
  <si>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</si>
  <si>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</si>
  <si>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</si>
  <si>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</si>
  <si>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</si>
  <si>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</si>
  <si>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</si>
  <si>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</si>
  <si>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</si>
  <si>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</si>
  <si>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</si>
  <si>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</si>
  <si>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</si>
  <si>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</si>
  <si>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</si>
  <si>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</si>
  <si>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</si>
  <si>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</si>
  <si>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</si>
  <si>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</si>
  <si>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</si>
  <si>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</si>
  <si>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</si>
  <si>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</si>
  <si>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</si>
  <si>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</si>
  <si>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</si>
  <si>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</si>
  <si>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</si>
  <si>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</si>
  <si>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</si>
  <si>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</si>
  <si>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</si>
  <si>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</si>
  <si>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</si>
  <si>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</si>
  <si>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</si>
  <si>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</si>
  <si>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</si>
  <si>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</si>
  <si>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</si>
  <si>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</si>
  <si>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</si>
  <si>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</si>
  <si>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</si>
  <si>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</si>
  <si>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</si>
  <si>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</si>
  <si>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</si>
  <si>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</si>
  <si>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</si>
  <si>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</si>
  <si>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</si>
  <si>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</si>
  <si>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</si>
  <si>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</si>
  <si>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</si>
  <si>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</si>
  <si>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</si>
  <si>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</si>
  <si>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</si>
  <si>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</si>
  <si>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</si>
  <si>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</si>
  <si>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</si>
  <si>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</si>
  <si>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</si>
  <si>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</si>
  <si>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</si>
  <si>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</si>
  <si>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</si>
  <si>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</si>
  <si>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</si>
  <si>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</si>
  <si>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</si>
  <si>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</si>
  <si>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</si>
  <si>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</si>
  <si>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</si>
  <si>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</si>
  <si>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</si>
  <si>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</si>
  <si>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</si>
  <si>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</si>
  <si>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</si>
  <si>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</si>
  <si>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</si>
  <si>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</si>
  <si>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</si>
  <si>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</si>
  <si>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</si>
  <si>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</si>
  <si>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</si>
  <si>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</si>
  <si>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</si>
  <si>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</si>
  <si>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</si>
  <si>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</si>
  <si>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</si>
  <si>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</si>
  <si>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</si>
  <si>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</si>
  <si>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</si>
  <si>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</si>
  <si>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</si>
  <si>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</si>
  <si>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</si>
  <si>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</si>
  <si>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</si>
  <si>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</si>
  <si>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</si>
  <si>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</si>
  <si>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</si>
  <si>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</si>
  <si>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</si>
  <si>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</si>
  <si>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</si>
  <si>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</si>
  <si>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</si>
  <si>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</si>
  <si>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</si>
  <si>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</si>
  <si>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</si>
  <si>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</si>
  <si>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</si>
  <si>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</si>
  <si>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</si>
  <si>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</si>
  <si>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</si>
  <si>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</si>
  <si>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</si>
  <si>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</si>
  <si>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</si>
  <si>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</si>
  <si>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</si>
  <si>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</si>
  <si>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</si>
  <si>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</si>
  <si>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</si>
  <si>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</si>
  <si>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</si>
  <si>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</si>
  <si>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</si>
  <si>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</si>
  <si>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</si>
  <si>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</si>
  <si>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</si>
  <si>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</si>
  <si>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</si>
  <si>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</si>
  <si>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</si>
  <si>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</si>
  <si>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</si>
  <si>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</si>
  <si>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</si>
  <si>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</si>
  <si>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</si>
  <si>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</si>
  <si>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</si>
  <si>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</si>
  <si>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</si>
  <si>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</si>
  <si>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</si>
  <si>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</si>
  <si>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</si>
  <si>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</si>
  <si>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</si>
  <si>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</si>
  <si>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</si>
  <si>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</si>
  <si>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</si>
  <si>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</si>
  <si>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</si>
  <si>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</si>
  <si>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</si>
  <si>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</si>
  <si>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</si>
  <si>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</si>
  <si>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</si>
  <si>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</si>
  <si>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</si>
  <si>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</si>
  <si>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</si>
  <si>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</si>
  <si>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</si>
  <si>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</si>
  <si>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</si>
  <si>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</si>
  <si>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</si>
  <si>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</si>
  <si>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</si>
  <si>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</si>
  <si>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</si>
  <si>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</si>
  <si>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</si>
  <si>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</si>
  <si>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</si>
  <si>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</si>
  <si>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</si>
  <si>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</si>
  <si>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</si>
  <si>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</si>
  <si>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</si>
  <si>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</si>
  <si>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</si>
  <si>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</si>
  <si>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</si>
  <si>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</si>
  <si>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</si>
  <si>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</si>
  <si>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</si>
  <si>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</si>
  <si>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</si>
  <si>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</si>
  <si>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</si>
  <si>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</si>
  <si>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</si>
  <si>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</si>
  <si>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</si>
  <si>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</si>
  <si>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</si>
  <si>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</si>
  <si>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</si>
  <si>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</si>
  <si>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</si>
  <si>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</si>
  <si>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</si>
  <si>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</si>
  <si>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</si>
  <si>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</si>
  <si>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</si>
  <si>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</si>
  <si>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</si>
  <si>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</si>
  <si>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</si>
  <si>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</si>
  <si>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</si>
  <si>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</si>
  <si>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</si>
  <si>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</si>
  <si>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</si>
  <si>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</si>
  <si>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</si>
  <si>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</si>
  <si>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</si>
  <si>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</si>
  <si>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</si>
  <si>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</si>
  <si>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</si>
  <si>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</si>
  <si>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</si>
  <si>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</si>
  <si>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</si>
  <si>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</si>
  <si>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</si>
  <si>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</si>
  <si>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</si>
  <si>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</si>
  <si>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</si>
  <si>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</si>
  <si>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</si>
  <si>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</si>
  <si>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</si>
  <si>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</si>
  <si>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</si>
  <si>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</si>
  <si>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</si>
  <si>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</si>
  <si>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</si>
  <si>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</si>
  <si>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</si>
  <si>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</si>
  <si>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</si>
  <si>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</si>
  <si>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</si>
  <si>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</si>
  <si>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</si>
  <si>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</si>
  <si>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</si>
  <si>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</si>
  <si>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</si>
  <si>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</si>
  <si>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</si>
  <si>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</si>
  <si>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</si>
  <si>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</si>
  <si>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</si>
  <si>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</si>
  <si>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</si>
  <si>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</si>
  <si>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</si>
  <si>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</si>
  <si>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</si>
  <si>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</si>
  <si>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</si>
  <si>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</si>
  <si>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</si>
  <si>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</si>
  <si>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</si>
  <si>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</si>
  <si>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</si>
  <si>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</si>
  <si>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</si>
  <si>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</si>
  <si>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</si>
  <si>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</si>
  <si>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</si>
  <si>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</si>
  <si>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</si>
  <si>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</si>
  <si>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</si>
  <si>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</si>
  <si>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</si>
  <si>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</si>
  <si>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</si>
  <si>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</si>
  <si>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</si>
  <si>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</si>
  <si>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</si>
  <si>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</si>
  <si>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</si>
  <si>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</si>
  <si>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</si>
  <si>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</si>
  <si>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</si>
  <si>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</si>
  <si>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</si>
  <si>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</si>
  <si>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</si>
  <si>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</si>
  <si>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</si>
  <si>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</si>
  <si>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</si>
  <si>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</si>
  <si>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</si>
  <si>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</si>
  <si>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</si>
  <si>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</si>
  <si>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</si>
  <si>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</si>
  <si>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</si>
  <si>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</si>
  <si>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</si>
  <si>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</si>
  <si>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</si>
  <si>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</si>
  <si>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</si>
  <si>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</si>
  <si>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</si>
  <si>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</si>
  <si>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</si>
  <si>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</si>
  <si>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</si>
  <si>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</si>
  <si>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</si>
  <si>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</si>
  <si>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</si>
  <si>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</si>
  <si>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</si>
  <si>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</si>
  <si>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</si>
  <si>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</si>
  <si>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</si>
  <si>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</si>
  <si>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</si>
  <si>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</si>
  <si>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</si>
  <si>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</si>
  <si>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</si>
  <si>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</si>
  <si>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</si>
  <si>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</si>
  <si>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</si>
  <si>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</si>
  <si>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</si>
  <si>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</si>
  <si>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</si>
  <si>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</si>
  <si>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</si>
  <si>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</si>
  <si>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</si>
  <si>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</si>
  <si>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</si>
  <si>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</si>
  <si>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</si>
  <si>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</si>
  <si>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</si>
  <si>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</si>
  <si>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</si>
  <si>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</si>
  <si>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</si>
  <si>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</si>
  <si>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</si>
  <si>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</si>
  <si>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</si>
  <si>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</si>
  <si>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</si>
  <si>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</si>
  <si>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</si>
  <si>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</si>
  <si>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</si>
  <si>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</si>
  <si>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</si>
  <si>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</si>
  <si>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</si>
  <si>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</si>
  <si>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</si>
  <si>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</si>
  <si>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</si>
  <si>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</si>
  <si>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</si>
  <si>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</si>
  <si>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</si>
  <si>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</si>
  <si>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</si>
  <si>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</si>
  <si>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</si>
  <si>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</si>
  <si>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</si>
  <si>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</si>
  <si>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</si>
  <si>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</si>
  <si>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</si>
  <si>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</si>
  <si>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</si>
  <si>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</si>
  <si>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</si>
  <si>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</si>
  <si>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</si>
  <si>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</si>
  <si>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</si>
  <si>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</si>
  <si>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</si>
  <si>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</si>
  <si>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</si>
  <si>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</si>
  <si>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</si>
  <si>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</si>
  <si>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</si>
  <si>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</si>
  <si>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</si>
  <si>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</si>
  <si>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</si>
  <si>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</si>
  <si>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</si>
  <si>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</si>
  <si>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</si>
  <si>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</si>
  <si>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</si>
  <si>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</si>
  <si>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</si>
  <si>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</si>
  <si>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</si>
  <si>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</si>
  <si>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</si>
  <si>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</si>
  <si>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</si>
  <si>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</si>
  <si>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</si>
  <si>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</si>
  <si>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</si>
  <si>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</si>
  <si>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</si>
  <si>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</si>
  <si>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</si>
  <si>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</si>
  <si>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</si>
  <si>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</si>
  <si>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</si>
  <si>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</si>
  <si>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</si>
  <si>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</si>
  <si>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</si>
  <si>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</si>
  <si>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</si>
  <si>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</si>
  <si>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</si>
  <si>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</si>
  <si>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</si>
  <si>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</si>
  <si>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</si>
  <si>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</si>
  <si>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</si>
  <si>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</si>
  <si>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</si>
  <si>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</si>
  <si>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</si>
  <si>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</si>
  <si>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</si>
  <si>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</si>
  <si>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</si>
  <si>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</si>
  <si>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</si>
  <si>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</si>
  <si>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</si>
  <si>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</si>
  <si>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</si>
  <si>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</si>
  <si>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</si>
  <si>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</si>
  <si>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</si>
  <si>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</si>
  <si>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</si>
  <si>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</si>
  <si>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</si>
  <si>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</si>
  <si>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</si>
  <si>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</si>
  <si>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</si>
  <si>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</si>
  <si>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</si>
  <si>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</si>
  <si>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</si>
  <si>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</si>
  <si>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</si>
  <si>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</si>
  <si>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</si>
  <si>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</si>
  <si>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</si>
  <si>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</si>
  <si>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</si>
  <si>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</si>
  <si>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</si>
  <si>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</si>
  <si>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</si>
  <si>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</si>
  <si>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</si>
  <si>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</si>
  <si>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</si>
  <si>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</si>
  <si>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</si>
  <si>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</si>
  <si>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</si>
  <si>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</si>
  <si>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</si>
  <si>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</si>
  <si>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</si>
  <si>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</si>
  <si>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</si>
  <si>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</si>
  <si>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</si>
  <si>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</si>
  <si>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</si>
  <si>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</si>
  <si>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</si>
  <si>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</si>
  <si>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</si>
  <si>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</si>
  <si>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</si>
  <si>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</si>
  <si>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</si>
  <si>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</si>
  <si>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</si>
  <si>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</si>
  <si>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</si>
  <si>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</si>
  <si>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</si>
  <si>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</si>
  <si>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</si>
  <si>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</si>
  <si>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</si>
  <si>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</si>
  <si>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</si>
  <si>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</si>
  <si>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</si>
  <si>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</si>
  <si>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</si>
  <si>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</si>
  <si>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</si>
  <si>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</si>
  <si>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</si>
  <si>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</si>
  <si>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</si>
  <si>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</si>
  <si>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</si>
  <si>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</si>
  <si>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</si>
  <si>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</si>
  <si>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</si>
  <si>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</si>
  <si>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</si>
  <si>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</si>
  <si>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</si>
  <si>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</si>
  <si>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</si>
  <si>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</si>
  <si>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</si>
  <si>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</si>
  <si>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</si>
  <si>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</si>
  <si>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</si>
  <si>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</si>
  <si>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</si>
  <si>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</si>
  <si>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</si>
  <si>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</si>
  <si>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</si>
  <si>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</si>
  <si>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</si>
  <si>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</si>
  <si>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</si>
  <si>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</si>
  <si>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</si>
  <si>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</si>
  <si>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</si>
  <si>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</si>
  <si>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</si>
  <si>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</si>
  <si>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</si>
  <si>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</si>
  <si>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</si>
  <si>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</si>
  <si>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</si>
  <si>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</si>
  <si>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</si>
  <si>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</si>
  <si>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</si>
  <si>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</si>
  <si>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</si>
  <si>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</si>
  <si>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</si>
  <si>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</si>
  <si>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</si>
  <si>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</si>
  <si>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</si>
  <si>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</si>
  <si>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</si>
  <si>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</si>
  <si>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</si>
  <si>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</si>
  <si>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</si>
  <si>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</si>
  <si>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</si>
  <si>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</si>
  <si>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</si>
  <si>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</si>
  <si>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</si>
  <si>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</si>
  <si>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</si>
  <si>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</si>
  <si>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</si>
  <si>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</si>
  <si>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</si>
  <si>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</si>
  <si>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</si>
  <si>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</si>
  <si>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</si>
  <si>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</si>
  <si>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</si>
  <si>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</si>
  <si>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</si>
  <si>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</si>
  <si>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</si>
  <si>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</si>
  <si>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</si>
  <si>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</si>
  <si>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</si>
  <si>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</si>
  <si>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</si>
  <si>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</si>
  <si>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</si>
  <si>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</si>
  <si>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</si>
  <si>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</si>
  <si>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</si>
  <si>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</si>
  <si>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</si>
  <si>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</si>
  <si>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</si>
  <si>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</si>
  <si>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</si>
  <si>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</si>
  <si>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</si>
  <si>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</si>
  <si>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</si>
  <si>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</si>
  <si>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</si>
  <si>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</si>
  <si>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</si>
  <si>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</si>
  <si>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</si>
  <si>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</si>
  <si>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</si>
  <si>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</si>
  <si>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</si>
  <si>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</si>
  <si>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</si>
  <si>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</si>
  <si>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</si>
  <si>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</si>
  <si>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</si>
  <si>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</si>
  <si>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</si>
  <si>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</si>
  <si>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</si>
  <si>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</si>
  <si>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</si>
  <si>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</si>
  <si>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</si>
  <si>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</si>
  <si>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</si>
  <si>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</si>
  <si>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</si>
  <si>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</si>
  <si>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</si>
  <si>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</si>
  <si>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</si>
  <si>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</si>
  <si>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</si>
  <si>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</si>
  <si>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</si>
  <si>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</si>
  <si>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</si>
  <si>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</si>
  <si>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</si>
  <si>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</si>
  <si>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</si>
  <si>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</si>
  <si>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</si>
  <si>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</si>
  <si>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</si>
  <si>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</si>
  <si>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</si>
  <si>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</si>
  <si>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</si>
  <si>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</si>
  <si>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</si>
  <si>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</si>
  <si>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</si>
  <si>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</si>
  <si>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</si>
  <si>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</si>
  <si>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</si>
  <si>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</si>
  <si>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</si>
  <si>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</si>
  <si>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</si>
  <si>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</si>
  <si>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</si>
  <si>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</si>
  <si>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</si>
  <si>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</si>
  <si>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</si>
  <si>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</si>
  <si>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</si>
  <si>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</si>
  <si>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</si>
  <si>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</si>
  <si>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</si>
  <si>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</si>
  <si>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</si>
  <si>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</si>
  <si>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</si>
  <si>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</si>
  <si>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</si>
  <si>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</si>
  <si>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</si>
  <si>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</si>
  <si>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</si>
  <si>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</si>
  <si>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</si>
  <si>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</si>
  <si>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</si>
  <si>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</si>
  <si>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</si>
  <si>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</si>
  <si>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</si>
  <si>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</si>
  <si>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</si>
  <si>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</si>
  <si>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</si>
  <si>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</si>
  <si>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</si>
  <si>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</si>
  <si>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</si>
  <si>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</si>
  <si>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</si>
  <si>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</si>
  <si>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</si>
  <si>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</si>
  <si>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</si>
  <si>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</si>
  <si>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</si>
  <si>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</si>
  <si>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</si>
  <si>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</si>
  <si>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</si>
  <si>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</si>
  <si>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</si>
  <si>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</si>
  <si>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</si>
  <si>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</si>
  <si>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</si>
  <si>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</si>
  <si>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</si>
  <si>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</si>
  <si>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</si>
  <si>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</si>
  <si>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</si>
  <si>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</si>
  <si>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</si>
  <si>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</si>
  <si>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</si>
  <si>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</si>
  <si>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</si>
  <si>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</si>
  <si>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</si>
  <si>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</si>
  <si>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</si>
  <si>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</si>
  <si>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</si>
  <si>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</si>
  <si>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</si>
  <si>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</si>
  <si>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</si>
  <si>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</si>
  <si>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</si>
  <si>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</si>
  <si>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</si>
  <si>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</si>
  <si>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</si>
  <si>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</si>
  <si>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</si>
  <si>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</si>
  <si>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</si>
  <si>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</si>
  <si>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</si>
  <si>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</si>
  <si>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</si>
  <si>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</si>
  <si>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</si>
  <si>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</si>
  <si>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</si>
  <si>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</si>
  <si>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</si>
  <si>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</si>
  <si>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</si>
  <si>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</si>
  <si>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</si>
  <si>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</si>
  <si>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</si>
  <si>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</si>
  <si>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</si>
  <si>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</si>
  <si>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</si>
  <si>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</si>
  <si>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</si>
  <si>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</si>
  <si>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</si>
  <si>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</si>
  <si>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</si>
  <si>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</si>
  <si>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</si>
  <si>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</si>
  <si>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</si>
  <si>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</si>
  <si>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</si>
  <si>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</si>
  <si>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</si>
  <si>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</si>
  <si>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</si>
  <si>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</si>
  <si>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</si>
  <si>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</si>
  <si>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</si>
  <si>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</si>
  <si>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</si>
  <si>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</si>
  <si>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</si>
  <si>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</si>
  <si>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</si>
  <si>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</si>
  <si>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</si>
  <si>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</si>
  <si>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</si>
  <si>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</si>
  <si>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</si>
  <si>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</si>
  <si>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</si>
  <si>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</si>
  <si>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</si>
  <si>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</si>
  <si>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</si>
  <si>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</si>
  <si>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</si>
  <si>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</si>
  <si>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</si>
  <si>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</si>
  <si>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</si>
  <si>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</si>
  <si>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</si>
  <si>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</si>
  <si>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</si>
  <si>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</si>
  <si>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</si>
  <si>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</si>
  <si>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</si>
  <si>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</si>
  <si>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</si>
  <si>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</si>
  <si>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</si>
  <si>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</si>
  <si>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</si>
  <si>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</si>
  <si>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</si>
  <si>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</si>
  <si>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</si>
  <si>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</si>
  <si>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</si>
  <si>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</si>
  <si>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</si>
  <si>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</si>
  <si>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</si>
  <si>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</si>
  <si>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</si>
  <si>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</si>
  <si>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</si>
  <si>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</si>
  <si>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</si>
  <si>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</si>
  <si>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</si>
  <si>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</si>
  <si>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</si>
  <si>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</si>
  <si>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</si>
  <si>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</si>
  <si>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</si>
  <si>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</si>
  <si>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</si>
  <si>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</si>
  <si>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</si>
  <si>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</si>
  <si>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</si>
  <si>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</si>
  <si>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</si>
  <si>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</si>
  <si>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</si>
  <si>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</si>
  <si>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</si>
  <si>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</si>
  <si>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</si>
  <si>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</si>
  <si>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</si>
  <si>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</si>
  <si>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</si>
  <si>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</si>
  <si>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</si>
  <si>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</si>
  <si>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</si>
  <si>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</si>
  <si>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</si>
  <si>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</si>
  <si>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</si>
  <si>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</si>
  <si>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</si>
  <si>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</si>
  <si>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</si>
  <si>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</si>
  <si>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</si>
  <si>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</si>
  <si>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</si>
  <si>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</si>
  <si>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</si>
  <si>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</si>
  <si>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</si>
  <si>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</si>
  <si>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</si>
  <si>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</si>
  <si>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</si>
  <si>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</si>
  <si>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</si>
  <si>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</si>
  <si>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</si>
  <si>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</si>
  <si>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</si>
  <si>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</si>
  <si>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</si>
  <si>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</si>
  <si>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</si>
  <si>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</si>
  <si>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</si>
  <si>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</si>
  <si>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</si>
  <si>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</si>
  <si>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</si>
  <si>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</si>
  <si>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</si>
  <si>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</si>
  <si>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</si>
  <si>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</si>
  <si>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</si>
  <si>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</si>
  <si>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</si>
  <si>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</si>
  <si>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</si>
  <si>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</si>
  <si>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</si>
  <si>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</si>
  <si>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</si>
  <si>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</si>
  <si>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</si>
  <si>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</si>
  <si>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</si>
  <si>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</si>
  <si>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</si>
  <si>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</si>
  <si>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</si>
  <si>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</si>
  <si>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</si>
  <si>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</si>
  <si>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</si>
  <si>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</si>
  <si>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</si>
  <si>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</si>
  <si>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</si>
  <si>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</si>
  <si>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</si>
  <si>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</si>
  <si>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</si>
  <si>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</si>
  <si>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</si>
  <si>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</si>
  <si>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</si>
  <si>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</si>
  <si>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</si>
  <si>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</si>
  <si>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</si>
  <si>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</si>
  <si>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</si>
  <si>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</si>
  <si>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</si>
  <si>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</si>
  <si>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</si>
  <si>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</si>
  <si>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</si>
  <si>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</si>
  <si>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</si>
  <si>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</si>
  <si>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</si>
  <si>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</si>
  <si>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</si>
  <si>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</si>
  <si>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</si>
  <si>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</si>
  <si>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</si>
  <si>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</si>
  <si>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</si>
  <si>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</si>
  <si>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</si>
  <si>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</si>
  <si>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</si>
  <si>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</si>
  <si>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</si>
  <si>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</si>
  <si>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</si>
  <si>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</si>
  <si>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</si>
  <si>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</si>
  <si>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</si>
  <si>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</si>
  <si>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</si>
  <si>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</si>
  <si>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</si>
  <si>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</si>
  <si>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</si>
  <si>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</si>
  <si>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</si>
  <si>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</si>
  <si>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</si>
  <si>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</si>
  <si>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</si>
  <si>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</si>
  <si>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</si>
  <si>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</si>
  <si>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</si>
  <si>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</si>
  <si>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</si>
  <si>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</si>
  <si>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</si>
  <si>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</si>
  <si>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</si>
  <si>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</si>
  <si>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</si>
  <si>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</si>
  <si>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</si>
  <si>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</si>
  <si>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</si>
  <si>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</si>
  <si>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</si>
  <si>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</si>
  <si>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</si>
  <si>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</si>
  <si>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</si>
  <si>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</si>
  <si>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</si>
  <si>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</si>
  <si>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</si>
  <si>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</si>
  <si>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</si>
  <si>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</si>
  <si>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</si>
  <si>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</si>
  <si>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</si>
  <si>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</si>
  <si>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</si>
  <si>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</si>
  <si>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</si>
  <si>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</si>
  <si>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</si>
  <si>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</si>
  <si>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</si>
  <si>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</si>
  <si>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</si>
  <si>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</si>
  <si>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</si>
  <si>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</si>
  <si>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</si>
  <si>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</si>
  <si>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</si>
  <si>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</si>
  <si>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</si>
  <si>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</si>
  <si>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</si>
  <si>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</si>
  <si>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</si>
  <si>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</si>
  <si>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</si>
  <si>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</si>
  <si>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</si>
  <si>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</si>
  <si>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</si>
  <si>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</si>
  <si>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</si>
  <si>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</si>
  <si>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</si>
  <si>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</si>
  <si>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</si>
  <si>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</si>
  <si>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</si>
  <si>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</si>
  <si>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</si>
  <si>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</si>
  <si>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</si>
  <si>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</si>
  <si>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</si>
  <si>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</si>
  <si>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</si>
  <si>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</si>
  <si>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</si>
  <si>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</si>
  <si>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</si>
  <si>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</si>
  <si>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</si>
  <si>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</si>
  <si>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</si>
  <si>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</si>
  <si>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</si>
  <si>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</si>
  <si>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</si>
  <si>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</si>
  <si>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</si>
  <si>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</si>
  <si>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</si>
  <si>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</si>
  <si>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</si>
  <si>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</si>
  <si>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</si>
  <si>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</si>
  <si>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</si>
  <si>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</si>
  <si>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</si>
  <si>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</si>
  <si>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</si>
  <si>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</si>
  <si>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</si>
  <si>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</si>
  <si>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</si>
  <si>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</si>
  <si>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</si>
  <si>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</si>
  <si>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</si>
  <si>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</si>
  <si>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</si>
  <si>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</si>
  <si>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</si>
  <si>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</si>
  <si>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</si>
  <si>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</si>
  <si>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</si>
  <si>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</si>
  <si>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</si>
  <si>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</si>
  <si>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</si>
  <si>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</si>
  <si>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</si>
  <si>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</si>
  <si>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</si>
  <si>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</si>
  <si>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</si>
  <si>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</si>
  <si>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</si>
  <si>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</si>
  <si>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</si>
  <si>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</si>
  <si>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</si>
  <si>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</si>
  <si>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</si>
  <si>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</si>
  <si>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</si>
  <si>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</si>
  <si>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</si>
  <si>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</si>
  <si>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</si>
  <si>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</si>
  <si>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</si>
  <si>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</si>
  <si>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</si>
  <si>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</si>
  <si>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</si>
  <si>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</si>
  <si>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</si>
  <si>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</si>
  <si>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</si>
  <si>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</si>
  <si>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</si>
  <si>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</si>
  <si>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</si>
  <si>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</si>
  <si>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</si>
  <si>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</si>
  <si>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</si>
  <si>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</si>
  <si>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</si>
  <si>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</si>
  <si>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</si>
  <si>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</si>
  <si>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</si>
  <si>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</si>
  <si>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</si>
  <si>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</si>
  <si>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</si>
  <si>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</si>
  <si>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</si>
  <si>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</si>
  <si>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</si>
  <si>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</si>
  <si>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</si>
  <si>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</si>
  <si>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</si>
  <si>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</si>
  <si>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</si>
  <si>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</si>
  <si>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</si>
  <si>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</si>
  <si>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</si>
  <si>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</si>
  <si>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</si>
  <si>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</si>
  <si>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</si>
  <si>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</si>
  <si>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</si>
  <si>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</si>
  <si>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</si>
  <si>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</si>
  <si>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</si>
  <si>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</si>
  <si>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</si>
  <si>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</si>
  <si>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</si>
  <si>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</si>
  <si>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</si>
  <si>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</si>
  <si>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</si>
  <si>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</si>
  <si>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</si>
  <si>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</si>
  <si>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</si>
  <si>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</si>
  <si>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</si>
  <si>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</si>
  <si>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</si>
  <si>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</si>
  <si>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</si>
  <si>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</si>
  <si>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</si>
  <si>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</si>
  <si>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</si>
  <si>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</si>
  <si>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</si>
  <si>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</si>
  <si>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</si>
  <si>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</si>
  <si>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</si>
  <si>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</si>
  <si>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</si>
  <si>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</si>
  <si>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</si>
  <si>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</si>
  <si>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</si>
  <si>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</si>
  <si>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</si>
  <si>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</si>
  <si>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</si>
  <si>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</si>
  <si>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</si>
  <si>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</si>
  <si>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</si>
  <si>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</si>
  <si>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</si>
  <si>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</si>
  <si>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</si>
  <si>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</si>
  <si>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</si>
  <si>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</si>
  <si>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</si>
  <si>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</si>
  <si>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</si>
  <si>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</si>
  <si>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</si>
  <si>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</si>
  <si>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</si>
  <si>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</si>
  <si>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</si>
  <si>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</si>
  <si>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</si>
  <si>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</si>
  <si>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</si>
  <si>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</si>
  <si>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</si>
  <si>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</si>
  <si>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</si>
  <si>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</si>
  <si>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</si>
  <si>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</si>
  <si>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</si>
  <si>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</si>
  <si>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</si>
  <si>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</si>
  <si>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</si>
  <si>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</si>
  <si>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</si>
  <si>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</si>
  <si>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</si>
  <si>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</si>
  <si>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</si>
  <si>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</si>
  <si>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</si>
  <si>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</si>
  <si>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</si>
  <si>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</si>
  <si>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</si>
  <si>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</si>
  <si>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</si>
  <si>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</si>
  <si>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</si>
  <si>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</si>
  <si>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</si>
  <si>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</si>
  <si>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</si>
  <si>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</si>
  <si>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</si>
  <si>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</si>
  <si>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</si>
  <si>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</si>
  <si>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</si>
  <si>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</si>
  <si>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</si>
  <si>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</si>
  <si>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</si>
  <si>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</si>
  <si>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</si>
  <si>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</si>
  <si>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</si>
  <si>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</si>
  <si>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</si>
  <si>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</si>
  <si>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</si>
  <si>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</si>
  <si>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</si>
  <si>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</si>
  <si>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</si>
  <si>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</si>
  <si>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</si>
  <si>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</si>
  <si>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</si>
  <si>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</si>
  <si>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</si>
  <si>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</si>
  <si>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</si>
  <si>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</si>
  <si>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</si>
  <si>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</si>
  <si>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</si>
  <si>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</si>
  <si>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</si>
  <si>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</si>
  <si>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</si>
  <si>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</si>
  <si>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</si>
  <si>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</si>
  <si>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</si>
  <si>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</si>
  <si>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</si>
  <si>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</si>
  <si>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</si>
  <si>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</si>
  <si>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</si>
  <si>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</si>
  <si>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</si>
  <si>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</si>
  <si>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</si>
  <si>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</si>
  <si>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</si>
  <si>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</si>
  <si>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</si>
  <si>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</si>
  <si>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</si>
  <si>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</si>
  <si>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</si>
  <si>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</si>
  <si>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</si>
  <si>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</si>
  <si>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</si>
  <si>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</si>
  <si>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</si>
  <si>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</si>
  <si>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</si>
  <si>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</si>
  <si>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</si>
  <si>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</si>
  <si>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</si>
  <si>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</si>
  <si>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</si>
  <si>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</si>
  <si>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</si>
  <si>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</si>
  <si>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</si>
  <si>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</si>
  <si>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</si>
  <si>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</si>
  <si>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</si>
  <si>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</si>
  <si>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</si>
  <si>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</si>
  <si>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</si>
  <si>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</si>
  <si>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</si>
  <si>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</si>
  <si>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</si>
  <si>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</si>
  <si>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</si>
  <si>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</si>
  <si>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</si>
  <si>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</si>
  <si>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</si>
  <si>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</si>
  <si>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</si>
  <si>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</si>
  <si>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</si>
  <si>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</si>
  <si>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</si>
  <si>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</si>
  <si>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</si>
  <si>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</si>
  <si>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</si>
  <si>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</si>
  <si>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</si>
  <si>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</si>
  <si>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</si>
  <si>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</si>
  <si>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</si>
  <si>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</si>
  <si>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</si>
  <si>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</si>
  <si>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</si>
  <si>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</si>
  <si>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</si>
  <si>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</si>
  <si>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</si>
  <si>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</si>
  <si>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</si>
  <si>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</si>
  <si>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</si>
  <si>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</si>
  <si>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</si>
  <si>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</si>
  <si>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</si>
  <si>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</si>
  <si>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</si>
  <si>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</si>
  <si>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</si>
  <si>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</si>
  <si>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</si>
  <si>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</si>
  <si>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</si>
  <si>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</si>
  <si>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</si>
  <si>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</si>
  <si>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</si>
  <si>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</si>
  <si>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</si>
  <si>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</si>
  <si>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</si>
  <si>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</si>
  <si>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</si>
  <si>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</si>
  <si>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</si>
  <si>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</si>
  <si>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</si>
  <si>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</si>
  <si>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</si>
  <si>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</si>
  <si>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</si>
  <si>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</si>
  <si>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</si>
  <si>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</si>
  <si>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</si>
  <si>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</si>
  <si>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</si>
  <si>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</si>
  <si>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</si>
  <si>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</si>
  <si>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</si>
  <si>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</si>
  <si>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</si>
  <si>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</si>
  <si>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</si>
  <si>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</si>
  <si>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</si>
  <si>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</si>
  <si>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</si>
  <si>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</si>
  <si>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</si>
  <si>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</si>
  <si>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</si>
  <si>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</si>
  <si>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</si>
  <si>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</si>
  <si>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</si>
  <si>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</si>
  <si>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</si>
  <si>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</si>
  <si>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</si>
  <si>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</si>
  <si>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</si>
  <si>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</si>
  <si>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</si>
  <si>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</si>
  <si>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</si>
  <si>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</si>
  <si>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</si>
  <si>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</si>
  <si>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</si>
  <si>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</si>
  <si>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</si>
  <si>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</si>
  <si>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</si>
  <si>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</si>
  <si>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</si>
  <si>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</si>
  <si>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</si>
  <si>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</si>
  <si>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</si>
  <si>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</si>
  <si>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</si>
  <si>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</si>
  <si>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</si>
  <si>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</si>
  <si>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</si>
  <si>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</si>
  <si>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</si>
  <si>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</si>
  <si>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</si>
  <si>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</si>
  <si>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</si>
  <si>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</si>
  <si>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</si>
  <si>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</si>
  <si>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</si>
  <si>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</si>
  <si>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</si>
  <si>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</si>
  <si>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</si>
  <si>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</si>
  <si>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</si>
  <si>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</si>
  <si>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</si>
  <si>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</si>
  <si>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</si>
  <si>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</si>
  <si>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</si>
  <si>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</si>
  <si>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</si>
  <si>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</si>
  <si>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</si>
  <si>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</si>
  <si>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</si>
  <si>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</si>
  <si>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</si>
  <si>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</si>
  <si>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</si>
  <si>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</si>
  <si>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</si>
  <si>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</si>
  <si>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</si>
  <si>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</si>
  <si>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</si>
  <si>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</si>
  <si>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</si>
  <si>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</si>
  <si>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</si>
  <si>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</si>
  <si>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</si>
  <si>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</si>
  <si>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</si>
  <si>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</si>
  <si>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</si>
  <si>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</si>
  <si>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</si>
  <si>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</si>
  <si>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</si>
  <si>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</si>
  <si>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</si>
  <si>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</si>
  <si>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</si>
  <si>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</si>
  <si>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</si>
  <si>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</si>
  <si>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</si>
  <si>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</si>
  <si>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</si>
  <si>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</si>
  <si>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</si>
  <si>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</si>
  <si>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</si>
  <si>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</si>
  <si>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</si>
  <si>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</si>
  <si>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</si>
  <si>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</si>
  <si>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</si>
  <si>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</si>
  <si>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</si>
  <si>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</si>
  <si>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</si>
  <si>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</si>
  <si>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</si>
  <si>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</si>
  <si>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</si>
  <si>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</si>
  <si>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</si>
  <si>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</si>
  <si>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</si>
  <si>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</si>
  <si>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</si>
  <si>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</si>
  <si>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</si>
  <si>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</si>
  <si>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</si>
  <si>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</si>
  <si>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</si>
  <si>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</si>
  <si>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</si>
  <si>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</si>
  <si>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</si>
  <si>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</si>
  <si>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</si>
  <si>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</si>
  <si>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</si>
  <si>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</si>
  <si>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</si>
  <si>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</si>
  <si>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</si>
  <si>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</si>
  <si>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</si>
  <si>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</si>
  <si>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</si>
  <si>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</si>
  <si>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</si>
  <si>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</si>
  <si>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</si>
  <si>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</si>
  <si>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</si>
  <si>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</si>
  <si>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</si>
  <si>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</si>
  <si>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</si>
  <si>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</si>
  <si>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</si>
  <si>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</si>
  <si>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</si>
  <si>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</si>
  <si>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</si>
  <si>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</si>
  <si>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</si>
  <si>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</si>
  <si>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</si>
  <si>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</si>
  <si>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</si>
  <si>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</si>
  <si>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</si>
  <si>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</si>
  <si>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</si>
  <si>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</si>
  <si>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</si>
  <si>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</si>
  <si>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</si>
  <si>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</si>
  <si>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</si>
  <si>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</si>
  <si>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</si>
  <si>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</si>
  <si>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</si>
  <si>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</si>
  <si>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</si>
  <si>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</si>
  <si>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</si>
  <si>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</si>
  <si>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</si>
  <si>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</si>
  <si>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</si>
  <si>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</si>
  <si>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</si>
  <si>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</si>
  <si>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</si>
  <si>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</si>
  <si>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</si>
  <si>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</si>
  <si>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</si>
  <si>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</si>
  <si>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</si>
  <si>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</si>
  <si>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</si>
  <si>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</si>
  <si>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</si>
  <si>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</si>
  <si>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</si>
  <si>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</si>
  <si>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</si>
  <si>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</si>
  <si>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</si>
  <si>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</si>
  <si>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</si>
  <si>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</si>
  <si>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</si>
  <si>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</si>
  <si>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</si>
  <si>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</si>
  <si>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</si>
  <si>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</si>
  <si>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</si>
  <si>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</si>
  <si>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</si>
  <si>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</si>
  <si>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</si>
  <si>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</si>
  <si>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</si>
  <si>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</si>
  <si>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</si>
  <si>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</si>
  <si>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</si>
  <si>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</si>
  <si>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</si>
  <si>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</si>
  <si>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</si>
  <si>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</si>
  <si>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</si>
  <si>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</si>
  <si>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</si>
  <si>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</si>
  <si>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</si>
  <si>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</si>
  <si>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</si>
  <si>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</si>
  <si>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</si>
  <si>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</si>
  <si>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</si>
  <si>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</si>
  <si>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</si>
  <si>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</si>
  <si>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</si>
  <si>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</si>
  <si>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</si>
  <si>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</si>
  <si>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</si>
  <si>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</si>
  <si>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</si>
  <si>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</si>
  <si>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</si>
  <si>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</si>
  <si>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</si>
  <si>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</si>
  <si>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</si>
  <si>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</si>
  <si>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</si>
  <si>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</si>
  <si>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</si>
  <si>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</si>
  <si>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</si>
  <si>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</si>
  <si>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</si>
  <si>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</si>
  <si>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</si>
  <si>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</si>
  <si>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</si>
  <si>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</si>
  <si>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</si>
  <si>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</si>
  <si>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</si>
  <si>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</si>
  <si>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</si>
  <si>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</si>
  <si>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</si>
  <si>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</si>
  <si>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</si>
  <si>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</si>
  <si>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</si>
  <si>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</si>
  <si>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</si>
  <si>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</si>
  <si>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</si>
  <si>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</si>
  <si>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</si>
  <si>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</si>
  <si>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</si>
  <si>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</si>
  <si>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</si>
  <si>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</si>
  <si>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</si>
  <si>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</si>
  <si>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</si>
  <si>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</si>
  <si>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</si>
  <si>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</si>
  <si>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</si>
  <si>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</si>
  <si>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</si>
  <si>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</si>
  <si>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</si>
  <si>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</si>
  <si>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</si>
  <si>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</si>
  <si>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</si>
  <si>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</si>
  <si>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</si>
  <si>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</si>
  <si>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</si>
  <si>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</si>
  <si>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</si>
  <si>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</si>
  <si>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</si>
  <si>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</si>
  <si>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</si>
  <si>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</si>
  <si>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</si>
  <si>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</si>
  <si>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</si>
  <si>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</si>
  <si>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</si>
  <si>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</si>
  <si>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</si>
  <si>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</si>
  <si>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</si>
  <si>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</si>
  <si>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</si>
  <si>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</si>
  <si>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</si>
  <si>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</si>
  <si>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</si>
  <si>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</si>
  <si>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</si>
  <si>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</si>
  <si>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</si>
  <si>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</si>
  <si>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</si>
  <si>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</si>
  <si>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</si>
  <si>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</si>
  <si>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</si>
  <si>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</si>
  <si>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</si>
  <si>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</si>
  <si>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</si>
  <si>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</si>
  <si>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</si>
  <si>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</si>
  <si>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</si>
  <si>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</si>
  <si>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</si>
  <si>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</si>
  <si>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</si>
  <si>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</si>
  <si>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</si>
  <si>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</si>
  <si>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</si>
  <si>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</si>
  <si>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</si>
  <si>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</si>
  <si>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</si>
  <si>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</si>
  <si>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</si>
  <si>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</si>
  <si>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</si>
  <si>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</si>
  <si>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</si>
  <si>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</si>
  <si>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</si>
  <si>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</si>
  <si>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</si>
  <si>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</si>
  <si>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</si>
  <si>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</si>
  <si>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</si>
  <si>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</si>
  <si>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</si>
  <si>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</si>
  <si>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</si>
  <si>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</si>
  <si>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</si>
  <si>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</si>
  <si>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</si>
  <si>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</si>
  <si>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</si>
  <si>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</si>
  <si>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</si>
  <si>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</si>
  <si>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</si>
  <si>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</si>
  <si>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</si>
  <si>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</si>
  <si>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</si>
  <si>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</si>
  <si>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</si>
  <si>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</si>
  <si>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</si>
  <si>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</si>
  <si>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</si>
  <si>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</si>
  <si>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</si>
  <si>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</si>
  <si>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</si>
  <si>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</si>
  <si>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</si>
  <si>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</si>
  <si>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</si>
  <si>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</si>
  <si>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</si>
  <si>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</si>
  <si>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</si>
  <si>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</si>
  <si>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</si>
  <si>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</si>
  <si>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</si>
  <si>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</si>
  <si>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</si>
  <si>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</si>
  <si>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</si>
  <si>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</si>
  <si>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</si>
  <si>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</si>
  <si>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</si>
  <si>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</si>
  <si>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</si>
  <si>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</si>
  <si>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</si>
  <si>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</si>
  <si>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</si>
  <si>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</si>
  <si>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</si>
  <si>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</si>
  <si>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</si>
  <si>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</si>
  <si>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</si>
  <si>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</si>
  <si>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</si>
  <si>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</si>
  <si>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</si>
  <si>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</si>
  <si>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</si>
  <si>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</si>
  <si>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</si>
  <si>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</si>
  <si>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</si>
  <si>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</si>
  <si>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</si>
  <si>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</si>
  <si>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</si>
  <si>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</si>
  <si>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</si>
  <si>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</si>
  <si>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</si>
  <si>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</si>
  <si>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</si>
  <si>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</si>
  <si>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</si>
  <si>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</si>
  <si>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</si>
  <si>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</si>
  <si>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</si>
  <si>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</si>
  <si>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</si>
  <si>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</si>
  <si>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</si>
  <si>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</si>
  <si>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</si>
  <si>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</si>
  <si>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</si>
  <si>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</si>
  <si>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</si>
  <si>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</si>
  <si>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</si>
  <si>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</si>
  <si>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</si>
  <si>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</si>
  <si>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</si>
  <si>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</si>
  <si>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</si>
  <si>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</si>
  <si>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</si>
  <si>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</si>
  <si>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</si>
  <si>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</si>
  <si>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</si>
  <si>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</si>
  <si>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</si>
  <si>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</si>
  <si>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</si>
  <si>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</si>
  <si>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</si>
  <si>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</si>
  <si>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</si>
  <si>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</si>
  <si>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</si>
  <si>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</si>
  <si>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</si>
  <si>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</si>
  <si>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</si>
  <si>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</si>
  <si>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</si>
  <si>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</si>
  <si>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</si>
  <si>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</si>
  <si>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</si>
  <si>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</si>
  <si>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</si>
  <si>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</si>
  <si>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</si>
  <si>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</si>
  <si>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</si>
  <si>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</si>
  <si>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</si>
  <si>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</si>
  <si>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</si>
  <si>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</si>
  <si>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</si>
  <si>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</si>
  <si>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</si>
  <si>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</si>
  <si>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</si>
  <si>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</si>
  <si>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</si>
  <si>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</si>
  <si>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</si>
  <si>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</si>
  <si>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</si>
  <si>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</si>
  <si>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</si>
  <si>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</si>
  <si>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</si>
  <si>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</si>
  <si>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</si>
  <si>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</si>
  <si>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</si>
  <si>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</si>
  <si>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</si>
  <si>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</si>
  <si>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</si>
  <si>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</si>
  <si>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</si>
  <si>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</si>
  <si>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</si>
  <si>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</si>
  <si>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</si>
  <si>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</si>
  <si>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</si>
  <si>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</si>
  <si>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</si>
  <si>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</si>
  <si>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</si>
  <si>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</si>
  <si>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</si>
  <si>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</si>
  <si>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</si>
  <si>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</si>
  <si>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</si>
  <si>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</si>
  <si>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</si>
  <si>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</si>
  <si>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</si>
  <si>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</si>
  <si>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</si>
  <si>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</si>
  <si>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</si>
  <si>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</si>
  <si>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</si>
  <si>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</si>
  <si>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</si>
  <si>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</si>
  <si>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</si>
  <si>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</si>
  <si>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</si>
  <si>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</si>
  <si>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</si>
  <si>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</si>
  <si>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</si>
  <si>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</si>
  <si>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</si>
  <si>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</si>
  <si>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</si>
  <si>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</si>
  <si>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</si>
  <si>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</si>
  <si>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</si>
  <si>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</si>
  <si>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</si>
  <si>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</si>
  <si>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</si>
  <si>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</si>
  <si>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</si>
  <si>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</si>
  <si>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</si>
  <si>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</si>
  <si>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</si>
  <si>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</si>
  <si>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</si>
  <si>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</si>
  <si>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</si>
  <si>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</si>
  <si>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</si>
  <si>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</si>
  <si>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</si>
  <si>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</si>
  <si>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</si>
  <si>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</si>
  <si>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</si>
  <si>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</si>
  <si>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</si>
  <si>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</si>
  <si>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</si>
  <si>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</si>
  <si>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</si>
  <si>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</si>
  <si>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</si>
  <si>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</si>
  <si>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</si>
  <si>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</si>
  <si>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</si>
  <si>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</si>
  <si>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</si>
  <si>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</si>
  <si>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</si>
  <si>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</si>
  <si>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</si>
  <si>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</si>
  <si>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</si>
  <si>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</si>
  <si>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</si>
  <si>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</si>
  <si>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</si>
  <si>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</si>
  <si>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</si>
  <si>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</si>
  <si>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</si>
  <si>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</si>
  <si>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</si>
  <si>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</si>
  <si>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</si>
  <si>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</si>
  <si>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</si>
  <si>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</si>
  <si>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</si>
  <si>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</si>
  <si>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</si>
  <si>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</si>
  <si>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</si>
  <si>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</si>
  <si>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</si>
  <si>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</si>
  <si>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</si>
  <si>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</si>
  <si>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</si>
  <si>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</si>
  <si>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</si>
  <si>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</si>
  <si>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</si>
  <si>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</si>
  <si>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</si>
  <si>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</si>
  <si>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</si>
  <si>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</si>
  <si>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</si>
  <si>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</si>
  <si>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</si>
  <si>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</si>
  <si>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</si>
  <si>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</si>
  <si>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</si>
  <si>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</si>
  <si>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</si>
  <si>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</si>
  <si>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</si>
  <si>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</si>
  <si>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</si>
  <si>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</si>
  <si>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</si>
  <si>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</si>
  <si>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</si>
  <si>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</si>
  <si>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</si>
  <si>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</si>
  <si>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</si>
  <si>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</si>
  <si>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</si>
  <si>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</si>
  <si>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</si>
  <si>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</si>
  <si>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</si>
  <si>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</si>
  <si>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</si>
  <si>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</si>
  <si>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</si>
  <si>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</si>
  <si>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</si>
  <si>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</si>
  <si>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</si>
  <si>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</si>
  <si>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</si>
  <si>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</si>
  <si>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</si>
  <si>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</si>
  <si>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</si>
  <si>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</si>
  <si>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</si>
  <si>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</si>
  <si>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</si>
  <si>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</si>
  <si>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</si>
  <si>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</si>
  <si>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</si>
  <si>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</si>
  <si>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</si>
  <si>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</si>
  <si>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</si>
  <si>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</si>
  <si>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</si>
  <si>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</si>
  <si>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</si>
  <si>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</si>
  <si>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</si>
  <si>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</si>
  <si>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</si>
  <si>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</si>
  <si>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</si>
  <si>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</si>
  <si>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</si>
  <si>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</si>
  <si>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</si>
  <si>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</si>
  <si>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</si>
  <si>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</si>
  <si>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</si>
  <si>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</si>
  <si>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</si>
  <si>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</si>
  <si>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</si>
  <si>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</si>
  <si>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</si>
  <si>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</si>
  <si>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</si>
  <si>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</si>
  <si>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</si>
  <si>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</si>
  <si>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</si>
  <si>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</si>
  <si>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</si>
  <si>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</si>
  <si>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</si>
  <si>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</si>
  <si>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</si>
  <si>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</si>
  <si>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</si>
  <si>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</si>
  <si>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</si>
  <si>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</si>
  <si>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</si>
  <si>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</si>
  <si>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</si>
  <si>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</si>
  <si>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</si>
  <si>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</si>
  <si>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</si>
  <si>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</si>
  <si>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</si>
  <si>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</si>
  <si>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</si>
  <si>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</si>
  <si>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</si>
  <si>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</si>
  <si>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</si>
  <si>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</si>
  <si>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</si>
  <si>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</si>
  <si>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</si>
  <si>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</si>
  <si>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</si>
  <si>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</si>
  <si>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</si>
  <si>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</si>
  <si>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</si>
  <si>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</si>
  <si>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</si>
  <si>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</si>
  <si>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</si>
  <si>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</si>
  <si>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</si>
  <si>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</si>
  <si>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</si>
  <si>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</si>
  <si>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</si>
  <si>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</si>
  <si>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</si>
  <si>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</si>
  <si>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</si>
  <si>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</si>
  <si>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</si>
  <si>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</si>
  <si>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</si>
  <si>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</si>
  <si>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</si>
  <si>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</si>
  <si>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</si>
  <si>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</si>
  <si>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</si>
  <si>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</si>
  <si>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</si>
  <si>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</si>
  <si>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</si>
  <si>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</si>
  <si>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</si>
  <si>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</si>
  <si>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</si>
  <si>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</si>
  <si>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</si>
  <si>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</si>
  <si>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</si>
  <si>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</si>
  <si>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</si>
  <si>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</si>
  <si>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</si>
  <si>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</si>
  <si>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</si>
  <si>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</si>
  <si>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</si>
  <si>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</si>
  <si>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</si>
  <si>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</si>
  <si>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</si>
  <si>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</si>
  <si>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</si>
  <si>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</si>
  <si>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</si>
  <si>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</si>
  <si>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</si>
  <si>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</si>
  <si>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</si>
  <si>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</si>
  <si>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</si>
  <si>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</si>
  <si>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</si>
  <si>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</si>
  <si>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</si>
  <si>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</si>
  <si>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</si>
  <si>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</si>
  <si>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</si>
  <si>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</si>
  <si>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</si>
  <si>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</si>
  <si>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</si>
  <si>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</si>
  <si>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</si>
  <si>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</si>
  <si>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</si>
  <si>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</si>
  <si>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</si>
  <si>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</si>
  <si>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</si>
  <si>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</si>
  <si>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</si>
  <si>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</si>
  <si>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</si>
  <si>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</si>
  <si>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</si>
  <si>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</si>
  <si>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</si>
  <si>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</si>
  <si>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</si>
  <si>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</si>
  <si>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</si>
  <si>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</si>
  <si>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</si>
  <si>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</si>
  <si>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</si>
  <si>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</si>
  <si>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</si>
  <si>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</si>
  <si>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</si>
  <si>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</si>
  <si>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</si>
  <si>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</si>
  <si>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</si>
  <si>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</si>
  <si>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</si>
  <si>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</si>
  <si>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</si>
  <si>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</si>
  <si>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</si>
  <si>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</si>
  <si>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</si>
  <si>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</si>
  <si>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</si>
  <si>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</si>
  <si>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</si>
  <si>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</si>
  <si>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</si>
  <si>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</si>
  <si>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</si>
  <si>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</si>
  <si>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</si>
  <si>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</si>
  <si>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</si>
  <si>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</si>
  <si>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</si>
  <si>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</si>
  <si>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</si>
  <si>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</si>
  <si>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</si>
  <si>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</si>
  <si>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</si>
  <si>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</si>
  <si>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</si>
  <si>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</si>
  <si>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</si>
  <si>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</si>
  <si>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</si>
  <si>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</si>
  <si>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</si>
  <si>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</si>
  <si>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</si>
  <si>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</si>
  <si>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</si>
  <si>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</si>
  <si>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</si>
  <si>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</si>
  <si>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</si>
  <si>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</si>
  <si>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</si>
  <si>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</si>
  <si>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</si>
  <si>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</si>
  <si>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</si>
  <si>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</si>
  <si>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</si>
  <si>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</si>
  <si>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</si>
  <si>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</si>
  <si>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</si>
  <si>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</si>
  <si>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</si>
  <si>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</si>
  <si>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</si>
  <si>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</si>
  <si>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</si>
  <si>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</si>
  <si>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</si>
  <si>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</si>
  <si>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</si>
  <si>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</si>
  <si>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</si>
  <si>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</si>
  <si>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</si>
  <si>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</si>
  <si>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</si>
  <si>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</si>
  <si>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</si>
  <si>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</si>
  <si>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</si>
  <si>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</si>
  <si>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</si>
  <si>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</si>
  <si>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</si>
  <si>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</si>
  <si>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</si>
  <si>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</si>
  <si>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</si>
  <si>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</si>
  <si>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</si>
  <si>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</si>
  <si>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</si>
  <si>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</si>
  <si>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</si>
  <si>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</si>
  <si>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</si>
  <si>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</si>
  <si>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</si>
  <si>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</si>
  <si>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</si>
  <si>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</si>
  <si>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</si>
  <si>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</si>
  <si>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</si>
  <si>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</si>
  <si>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</si>
  <si>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</si>
  <si>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</si>
  <si>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</si>
  <si>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</si>
  <si>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</si>
  <si>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</si>
  <si>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</si>
  <si>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</si>
  <si>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</si>
  <si>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</si>
  <si>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</si>
  <si>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</si>
  <si>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</si>
  <si>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</si>
  <si>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</si>
  <si>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</si>
  <si>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</si>
  <si>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</si>
  <si>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</si>
  <si>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</si>
  <si>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</si>
  <si>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</si>
  <si>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</si>
  <si>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</si>
  <si>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</si>
  <si>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</si>
  <si>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</si>
  <si>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</si>
  <si>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</si>
  <si>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</si>
  <si>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</si>
  <si>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</si>
  <si>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</si>
  <si>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</si>
  <si>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</si>
  <si>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</si>
  <si>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</si>
  <si>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</si>
  <si>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</si>
  <si>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</si>
  <si>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</si>
  <si>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</si>
  <si>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</si>
  <si>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</si>
  <si>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</si>
  <si>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</si>
  <si>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</si>
  <si>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</si>
  <si>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</si>
  <si>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</si>
  <si>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</si>
  <si>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</si>
  <si>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</si>
  <si>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</si>
  <si>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</si>
  <si>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</si>
  <si>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</si>
  <si>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</si>
  <si>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</si>
  <si>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</si>
  <si>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</si>
  <si>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</si>
  <si>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</si>
  <si>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</si>
  <si>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</si>
  <si>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</si>
  <si>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</si>
  <si>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</si>
  <si>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</si>
  <si>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</si>
  <si>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</si>
  <si>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</si>
  <si>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</si>
  <si>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</si>
  <si>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</si>
  <si>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</si>
  <si>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</si>
  <si>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</si>
  <si>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</si>
  <si>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</si>
  <si>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</si>
  <si>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</si>
  <si>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</si>
  <si>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</si>
  <si>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</si>
  <si>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</si>
  <si>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</si>
  <si>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</si>
  <si>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</si>
  <si>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</si>
  <si>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</si>
  <si>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</si>
  <si>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</si>
  <si>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</si>
  <si>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</si>
  <si>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</si>
  <si>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</si>
  <si>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</si>
  <si>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</si>
  <si>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</si>
  <si>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</si>
  <si>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</si>
  <si>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</si>
  <si>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</si>
  <si>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</si>
  <si>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</si>
  <si>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</si>
  <si>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</si>
  <si>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</si>
  <si>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</si>
  <si>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</si>
  <si>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</si>
  <si>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</si>
  <si>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</si>
  <si>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</si>
  <si>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</si>
  <si>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</si>
  <si>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</si>
  <si>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</si>
  <si>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</si>
  <si>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</si>
  <si>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</si>
  <si>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</si>
  <si>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</si>
  <si>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</si>
  <si>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</si>
  <si>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</si>
  <si>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</si>
  <si>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</si>
  <si>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</si>
  <si>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</si>
  <si>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</si>
  <si>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</si>
  <si>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</si>
  <si>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</si>
  <si>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</si>
  <si>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</si>
  <si>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</si>
  <si>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</si>
  <si>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</si>
  <si>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</si>
  <si>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</si>
  <si>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</si>
  <si>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</si>
  <si>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</si>
  <si>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</si>
  <si>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</si>
  <si>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</si>
  <si>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</si>
  <si>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</si>
  <si>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</si>
  <si>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</si>
  <si>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</si>
  <si>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</si>
  <si>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</si>
  <si>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</si>
  <si>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</si>
  <si>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</si>
  <si>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</si>
  <si>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</si>
  <si>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</si>
  <si>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</si>
  <si>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</si>
  <si>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</si>
  <si>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</si>
  <si>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</si>
  <si>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</si>
  <si>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</si>
  <si>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</si>
  <si>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</si>
  <si>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</si>
  <si>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</si>
  <si>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</si>
  <si>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</si>
  <si>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</si>
  <si>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</si>
  <si>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</si>
  <si>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</si>
  <si>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</si>
  <si>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</si>
  <si>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</si>
  <si>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</si>
  <si>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</si>
  <si>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</si>
  <si>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</si>
  <si>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</si>
  <si>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</si>
  <si>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</si>
  <si>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</si>
  <si>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</si>
  <si>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</si>
  <si>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</si>
  <si>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</si>
  <si>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</si>
  <si>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</si>
  <si>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</si>
  <si>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</si>
  <si>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</si>
  <si>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</si>
  <si>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</si>
  <si>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</si>
  <si>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</si>
  <si>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</si>
  <si>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</si>
  <si>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</si>
  <si>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</si>
  <si>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</si>
  <si>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</si>
  <si>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</si>
  <si>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</si>
  <si>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</si>
  <si>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</si>
  <si>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</si>
  <si>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</si>
  <si>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</si>
  <si>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</si>
  <si>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</si>
  <si>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</si>
  <si>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</si>
  <si>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</si>
  <si>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</si>
  <si>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</si>
  <si>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</si>
  <si>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</si>
  <si>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</si>
  <si>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</si>
  <si>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</si>
  <si>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</si>
  <si>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</si>
  <si>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</si>
  <si>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</si>
  <si>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</si>
  <si>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</si>
  <si>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</si>
  <si>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</si>
  <si>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</si>
  <si>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</si>
  <si>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</si>
  <si>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</si>
  <si>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</si>
  <si>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</si>
  <si>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</si>
  <si>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</si>
  <si>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</si>
  <si>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</si>
  <si>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</si>
  <si>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</si>
  <si>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</si>
  <si>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</si>
  <si>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</si>
  <si>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</si>
  <si>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</si>
  <si>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</si>
  <si>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</si>
  <si>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</si>
  <si>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</si>
  <si>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</si>
  <si>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</si>
  <si>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</si>
  <si>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</si>
  <si>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</si>
  <si>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</si>
  <si>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</si>
  <si>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</si>
  <si>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</si>
  <si>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</si>
  <si>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</si>
  <si>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</si>
  <si>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</si>
  <si>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</si>
  <si>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</si>
  <si>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</si>
  <si>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</si>
  <si>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</si>
  <si>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</si>
  <si>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</si>
  <si>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</si>
  <si>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</si>
  <si>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</si>
  <si>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</si>
  <si>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</si>
  <si>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</si>
  <si>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</si>
  <si>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</si>
  <si>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</si>
  <si>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</si>
  <si>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</si>
  <si>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</si>
  <si>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</si>
  <si>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</si>
  <si>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</si>
  <si>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</si>
  <si>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</si>
  <si>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</si>
  <si>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</si>
  <si>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</si>
  <si>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</si>
  <si>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</si>
  <si>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</si>
  <si>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</si>
  <si>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</si>
  <si>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</si>
  <si>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</si>
  <si>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</si>
  <si>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</si>
  <si>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</si>
  <si>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</si>
  <si>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</si>
  <si>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</si>
  <si>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</si>
  <si>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</si>
  <si>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</si>
  <si>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</si>
  <si>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</si>
  <si>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</si>
  <si>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</si>
  <si>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</si>
  <si>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</si>
  <si>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</si>
  <si>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</si>
  <si>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</si>
  <si>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</si>
  <si>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</si>
  <si>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</si>
  <si>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</si>
  <si>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</si>
  <si>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</si>
  <si>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</si>
  <si>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</si>
  <si>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</si>
  <si>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</si>
  <si>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</si>
  <si>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</si>
  <si>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</si>
  <si>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</si>
  <si>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</si>
  <si>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</si>
  <si>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</si>
  <si>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</si>
  <si>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</si>
  <si>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</si>
  <si>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</si>
  <si>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</si>
  <si>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</si>
  <si>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</si>
  <si>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</si>
  <si>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</si>
  <si>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</si>
  <si>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</si>
  <si>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</si>
  <si>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</si>
  <si>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</si>
  <si>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</si>
  <si>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</si>
  <si>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</si>
  <si>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</si>
  <si>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</si>
  <si>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</si>
  <si>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</si>
  <si>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</si>
  <si>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</si>
  <si>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</si>
  <si>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</si>
  <si>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</si>
  <si>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</si>
  <si>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</si>
  <si>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</si>
  <si>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</si>
  <si>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</si>
  <si>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</si>
  <si>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</si>
  <si>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</si>
  <si>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</si>
  <si>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</si>
  <si>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</si>
  <si>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</si>
  <si>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</si>
  <si>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</si>
  <si>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</si>
  <si>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</si>
  <si>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</si>
  <si>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</si>
  <si>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</si>
  <si>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</si>
  <si>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</si>
  <si>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</si>
  <si>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</si>
  <si>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</si>
  <si>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</si>
  <si>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</si>
  <si>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</si>
  <si>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</si>
  <si>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</si>
  <si>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</si>
  <si>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</si>
  <si>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</si>
  <si>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</si>
  <si>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</si>
  <si>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</si>
  <si>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</si>
  <si>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</si>
  <si>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</si>
  <si>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</si>
  <si>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</si>
  <si>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</si>
  <si>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</si>
  <si>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</si>
  <si>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</si>
  <si>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</si>
  <si>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</si>
  <si>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</si>
  <si>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</si>
  <si>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</si>
  <si>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</si>
  <si>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</si>
  <si>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</si>
  <si>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</si>
  <si>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</si>
  <si>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</si>
  <si>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</si>
  <si>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</si>
  <si>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</si>
  <si>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</si>
  <si>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</si>
  <si>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</si>
  <si>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</si>
  <si>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</si>
  <si>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</si>
  <si>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</si>
  <si>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</si>
  <si>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</si>
  <si>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</si>
  <si>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</si>
  <si>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</si>
  <si>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</si>
  <si>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</si>
  <si>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</si>
  <si>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</si>
  <si>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</si>
  <si>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</si>
  <si>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</si>
  <si>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</si>
  <si>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</si>
  <si>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</si>
  <si>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</si>
  <si>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</si>
  <si>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</si>
  <si>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</si>
  <si>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</si>
  <si>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</si>
  <si>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</si>
  <si>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</si>
  <si>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</si>
  <si>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</si>
  <si>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</si>
  <si>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</si>
  <si>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</si>
  <si>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</si>
  <si>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</si>
  <si>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</si>
  <si>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</si>
  <si>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</si>
  <si>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</si>
  <si>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</si>
  <si>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</si>
  <si>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</si>
  <si>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</si>
  <si>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</si>
  <si>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</si>
  <si>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</si>
  <si>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</si>
  <si>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</si>
  <si>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</si>
  <si>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</si>
  <si>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</si>
  <si>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</si>
  <si>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</si>
  <si>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</si>
  <si>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</si>
  <si>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</si>
  <si>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</si>
  <si>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</si>
  <si>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</si>
  <si>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</si>
  <si>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</si>
  <si>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</si>
  <si>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</si>
  <si>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</si>
  <si>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</si>
  <si>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</si>
  <si>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</si>
  <si>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</si>
  <si>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</si>
  <si>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</si>
  <si>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</si>
  <si>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</si>
  <si>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</si>
  <si>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</si>
  <si>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</si>
  <si>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</si>
  <si>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</si>
  <si>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</si>
  <si>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</si>
  <si>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</si>
  <si>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</si>
  <si>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</si>
  <si>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</si>
  <si>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</si>
  <si>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</si>
  <si>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</si>
  <si>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</si>
  <si>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</si>
  <si>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</si>
  <si>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</si>
  <si>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</si>
  <si>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</si>
  <si>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</si>
  <si>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</si>
  <si>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</si>
  <si>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</si>
  <si>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</si>
  <si>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</si>
  <si>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</si>
  <si>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</si>
  <si>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</si>
  <si>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</si>
  <si>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</si>
  <si>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</si>
  <si>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</si>
  <si>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</si>
  <si>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</si>
  <si>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</si>
  <si>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</si>
  <si>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</si>
  <si>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</si>
  <si>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</si>
  <si>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</si>
  <si>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</si>
  <si>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</si>
  <si>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</si>
  <si>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</si>
  <si>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</si>
  <si>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</si>
  <si>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</si>
  <si>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</si>
  <si>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</si>
  <si>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</si>
  <si>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</si>
  <si>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</si>
  <si>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</si>
  <si>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</si>
  <si>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</si>
  <si>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</si>
  <si>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</si>
  <si>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</si>
  <si>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</si>
  <si>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</si>
  <si>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</si>
  <si>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</si>
  <si>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</si>
  <si>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</si>
  <si>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</si>
  <si>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</si>
  <si>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</si>
  <si>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</si>
  <si>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</si>
  <si>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</si>
  <si>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</si>
  <si>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</si>
  <si>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</si>
  <si>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</si>
  <si>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</si>
  <si>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</si>
  <si>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</si>
  <si>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</si>
  <si>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</si>
  <si>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</si>
  <si>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</si>
  <si>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</si>
  <si>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</si>
  <si>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</si>
  <si>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</si>
  <si>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</si>
  <si>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</si>
  <si>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</si>
  <si>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</si>
  <si>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</si>
  <si>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</si>
  <si>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</si>
  <si>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</si>
  <si>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</si>
  <si>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</si>
  <si>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</si>
  <si>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</si>
  <si>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</si>
  <si>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</si>
  <si>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</si>
  <si>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</si>
  <si>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</si>
  <si>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</si>
  <si>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</si>
  <si>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</si>
  <si>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</si>
  <si>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</si>
  <si>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</si>
  <si>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</si>
  <si>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</si>
  <si>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</si>
  <si>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</si>
  <si>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</si>
  <si>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</si>
  <si>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</si>
  <si>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</si>
  <si>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</si>
  <si>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</si>
  <si>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</si>
  <si>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</si>
  <si>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</si>
  <si>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</si>
  <si>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</si>
  <si>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</si>
  <si>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</si>
  <si>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</si>
  <si>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</si>
  <si>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</si>
  <si>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</si>
  <si>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</si>
  <si>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</si>
  <si>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</si>
  <si>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</si>
  <si>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</si>
  <si>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</si>
  <si>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</si>
  <si>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</si>
  <si>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</si>
  <si>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</si>
  <si>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</si>
  <si>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</si>
  <si>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</si>
  <si>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</si>
  <si>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</si>
  <si>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</si>
  <si>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</si>
  <si>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</si>
  <si>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</si>
  <si>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</si>
  <si>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</si>
  <si>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</si>
  <si>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</si>
  <si>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</si>
  <si>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</si>
  <si>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</si>
  <si>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</si>
  <si>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</si>
  <si>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</si>
  <si>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</si>
  <si>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</si>
  <si>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</si>
  <si>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</si>
  <si>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</si>
  <si>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</si>
  <si>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</si>
  <si>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</si>
  <si>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</si>
  <si>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</si>
  <si>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</si>
  <si>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</si>
  <si>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</si>
  <si>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</si>
  <si>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</si>
  <si>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</si>
  <si>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</si>
  <si>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</si>
  <si>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</si>
  <si>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</si>
  <si>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</si>
  <si>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</si>
  <si>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</si>
  <si>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</si>
  <si>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</si>
  <si>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</si>
  <si>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</si>
  <si>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</si>
  <si>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</si>
  <si>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</si>
  <si>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</si>
  <si>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</si>
  <si>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</si>
  <si>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</si>
  <si>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</si>
  <si>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</si>
  <si>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</si>
  <si>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</si>
  <si>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</si>
  <si>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</si>
  <si>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</si>
  <si>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</si>
  <si>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</si>
  <si>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</si>
  <si>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</si>
  <si>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</si>
  <si>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</si>
  <si>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</si>
  <si>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</si>
  <si>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</si>
  <si>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</si>
  <si>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</si>
  <si>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</si>
  <si>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</si>
  <si>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</si>
  <si>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</si>
  <si>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</si>
  <si>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</si>
  <si>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</si>
  <si>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</si>
  <si>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</si>
  <si>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</si>
  <si>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</si>
  <si>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</si>
  <si>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</si>
  <si>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</si>
  <si>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</si>
  <si>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</si>
  <si>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</si>
  <si>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</si>
  <si>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</si>
  <si>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</si>
  <si>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</si>
  <si>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</si>
  <si>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</si>
  <si>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</si>
  <si>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</si>
  <si>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</si>
  <si>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</si>
  <si>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</si>
  <si>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</si>
  <si>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</si>
  <si>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</si>
  <si>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</si>
  <si>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</si>
  <si>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</si>
  <si>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</si>
  <si>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</si>
  <si>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</si>
  <si>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</si>
  <si>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</si>
  <si>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</si>
  <si>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</si>
  <si>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</si>
  <si>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</si>
  <si>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</si>
  <si>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</si>
  <si>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</si>
  <si>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</si>
  <si>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</si>
  <si>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</si>
  <si>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</si>
  <si>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</si>
  <si>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</si>
  <si>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</si>
  <si>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</si>
  <si>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</si>
  <si>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</si>
  <si>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</si>
  <si>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</si>
  <si>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</si>
  <si>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</si>
  <si>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</si>
  <si>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</si>
  <si>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</si>
  <si>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</si>
  <si>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</si>
  <si>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</si>
  <si>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</si>
  <si>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</si>
  <si>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</si>
  <si>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</si>
  <si>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</si>
  <si>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</si>
  <si>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</si>
  <si>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</si>
  <si>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</si>
  <si>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</si>
  <si>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</si>
  <si>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</si>
  <si>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</si>
  <si>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</si>
  <si>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</si>
  <si>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</si>
  <si>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</si>
  <si>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</si>
  <si>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</si>
  <si>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</si>
  <si>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</si>
  <si>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</si>
  <si>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</si>
  <si>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</si>
  <si>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</si>
  <si>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</si>
  <si>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</si>
  <si>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</si>
  <si>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</si>
  <si>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</si>
  <si>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</si>
  <si>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</si>
  <si>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</si>
  <si>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</si>
  <si>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</si>
  <si>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</si>
  <si>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</si>
  <si>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</si>
  <si>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</si>
  <si>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</si>
  <si>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</si>
  <si>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</si>
  <si>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</si>
  <si>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</si>
  <si>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</si>
  <si>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</si>
  <si>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</si>
  <si>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</si>
  <si>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</si>
  <si>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</si>
  <si>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</si>
  <si>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</si>
  <si>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</si>
  <si>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</si>
  <si>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</si>
  <si>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</si>
  <si>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</si>
  <si>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</si>
  <si>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</si>
  <si>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</si>
  <si>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</si>
  <si>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</si>
  <si>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</si>
  <si>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</si>
  <si>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</si>
  <si>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</si>
  <si>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</si>
  <si>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</si>
  <si>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</si>
  <si>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</si>
  <si>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</si>
  <si>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</si>
  <si>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</si>
  <si>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</si>
  <si>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</si>
  <si>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</si>
  <si>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</si>
  <si>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</si>
  <si>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</si>
  <si>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</si>
  <si>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</si>
  <si>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</si>
  <si>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</si>
  <si>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</si>
  <si>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</si>
  <si>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</si>
  <si>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</si>
  <si>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</si>
  <si>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</si>
  <si>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</si>
  <si>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</si>
  <si>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</si>
  <si>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</si>
  <si>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</si>
  <si>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</si>
  <si>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</si>
  <si>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</si>
  <si>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</si>
  <si>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</si>
  <si>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</si>
  <si>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</si>
  <si>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</si>
  <si>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</si>
  <si>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</si>
  <si>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</si>
  <si>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</si>
  <si>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</si>
  <si>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</si>
  <si>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</si>
  <si>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</si>
  <si>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</si>
  <si>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</si>
  <si>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</si>
  <si>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</si>
  <si>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</si>
  <si>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</si>
  <si>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</si>
  <si>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</si>
  <si>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</si>
  <si>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</si>
  <si>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</si>
  <si>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</si>
  <si>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</si>
  <si>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</si>
  <si>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</si>
  <si>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</si>
  <si>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</si>
  <si>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</si>
  <si>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</si>
  <si>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</si>
  <si>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</si>
  <si>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</si>
  <si>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</si>
  <si>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</si>
  <si>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</si>
  <si>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</si>
  <si>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</si>
  <si>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</si>
  <si>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</si>
  <si>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</si>
  <si>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</si>
  <si>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</si>
  <si>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</si>
  <si>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</si>
  <si>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</si>
  <si>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</si>
  <si>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</si>
  <si>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</si>
  <si>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</si>
  <si>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</si>
  <si>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</si>
  <si>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</si>
  <si>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</si>
  <si>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</si>
  <si>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</si>
  <si>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</si>
  <si>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</si>
  <si>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</si>
  <si>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</si>
  <si>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</si>
  <si>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</si>
  <si>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</si>
  <si>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</si>
  <si>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</si>
  <si>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</si>
  <si>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</si>
  <si>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</si>
  <si>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</si>
  <si>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</si>
  <si>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</si>
  <si>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</si>
  <si>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</si>
  <si>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</si>
  <si>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</si>
  <si>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</si>
  <si>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</si>
  <si>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</si>
  <si>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</si>
  <si>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</si>
  <si>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</si>
  <si>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</si>
  <si>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</si>
  <si>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</si>
  <si>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</si>
  <si>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</si>
  <si>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</si>
  <si>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</si>
  <si>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</si>
  <si>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</si>
  <si>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</si>
  <si>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</si>
  <si>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</si>
  <si>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</si>
  <si>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</si>
  <si>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</si>
  <si>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</si>
  <si>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</si>
  <si>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</si>
  <si>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</si>
  <si>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</si>
  <si>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</si>
  <si>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</si>
  <si>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</si>
  <si>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</si>
  <si>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</si>
  <si>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</si>
  <si>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</si>
  <si>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</si>
  <si>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</si>
  <si>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</si>
  <si>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</si>
  <si>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</si>
  <si>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</si>
  <si>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</si>
  <si>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</si>
  <si>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</si>
  <si>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</si>
  <si>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</si>
  <si>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</si>
  <si>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</si>
  <si>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</si>
  <si>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</si>
  <si>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</si>
  <si>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</si>
  <si>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</si>
  <si>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</si>
  <si>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</si>
  <si>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</si>
  <si>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</si>
  <si>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</si>
  <si>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</si>
  <si>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</si>
  <si>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</si>
  <si>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</si>
  <si>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</si>
  <si>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</si>
  <si>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</si>
  <si>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</si>
  <si>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</si>
  <si>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</si>
  <si>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</si>
  <si>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</si>
  <si>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</si>
  <si>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</si>
  <si>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</si>
  <si>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</si>
  <si>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</si>
  <si>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</si>
  <si>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</si>
  <si>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</si>
  <si>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</si>
  <si>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</si>
  <si>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</si>
  <si>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</si>
  <si>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</si>
  <si>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</si>
  <si>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</si>
  <si>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</si>
  <si>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</si>
  <si>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</si>
  <si>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</si>
  <si>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</si>
  <si>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</si>
  <si>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</si>
  <si>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</si>
  <si>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</si>
  <si>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</si>
  <si>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</si>
  <si>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</si>
  <si>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</si>
  <si>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</si>
  <si>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</si>
  <si>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</si>
  <si>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</si>
  <si>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</si>
  <si>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</si>
  <si>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</si>
  <si>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</si>
  <si>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</si>
  <si>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</si>
  <si>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</si>
  <si>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</si>
  <si>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</si>
  <si>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</si>
  <si>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</si>
  <si>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</si>
  <si>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</si>
  <si>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</si>
  <si>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</si>
  <si>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</si>
  <si>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</si>
  <si>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</si>
  <si>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</si>
  <si>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</si>
  <si>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</si>
  <si>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</si>
  <si>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</si>
  <si>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</si>
  <si>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</si>
  <si>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</si>
  <si>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</si>
  <si>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</si>
  <si>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</si>
  <si>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</si>
  <si>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</si>
  <si>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</si>
  <si>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</si>
  <si>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</si>
  <si>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</si>
  <si>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</si>
  <si>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</si>
  <si>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</si>
  <si>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</si>
  <si>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</si>
  <si>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</si>
  <si>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</si>
  <si>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</si>
  <si>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</si>
  <si>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</si>
  <si>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</si>
  <si>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</si>
  <si>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</si>
  <si>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</si>
  <si>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</si>
  <si>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</si>
  <si>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</si>
  <si>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</si>
  <si>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</si>
  <si>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</si>
  <si>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</si>
  <si>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</si>
  <si>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</si>
  <si>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</si>
  <si>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</si>
  <si>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</si>
  <si>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</si>
  <si>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</si>
  <si>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</si>
  <si>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</si>
  <si>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</si>
  <si>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</si>
  <si>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</si>
  <si>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</si>
  <si>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</si>
  <si>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</si>
  <si>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</si>
  <si>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</si>
  <si>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</si>
  <si>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</si>
  <si>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</si>
  <si>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</si>
  <si>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</si>
  <si>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</si>
  <si>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</si>
  <si>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</si>
  <si>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</si>
  <si>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</si>
  <si>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</si>
  <si>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</si>
  <si>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</si>
  <si>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</si>
  <si>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</si>
  <si>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</si>
  <si>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</si>
  <si>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</si>
  <si>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</si>
  <si>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</si>
  <si>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</si>
  <si>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</si>
  <si>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</si>
  <si>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</si>
  <si>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</si>
  <si>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</si>
  <si>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</si>
  <si>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</si>
  <si>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</si>
  <si>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</si>
  <si>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</si>
  <si>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</si>
  <si>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</si>
  <si>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</si>
  <si>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</si>
  <si>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</si>
  <si>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</si>
  <si>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</si>
  <si>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</si>
  <si>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</si>
  <si>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</si>
  <si>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</si>
  <si>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</si>
  <si>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</si>
  <si>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</si>
  <si>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</si>
  <si>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</si>
  <si>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</si>
  <si>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</si>
  <si>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</si>
  <si>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</si>
  <si>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</si>
  <si>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</si>
  <si>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</si>
  <si>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</si>
  <si>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</si>
  <si>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</si>
  <si>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</si>
  <si>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</si>
  <si>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</si>
  <si>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</si>
  <si>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</si>
  <si>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</si>
  <si>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</si>
  <si>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</si>
  <si>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</si>
  <si>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</si>
  <si>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</si>
  <si>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</si>
  <si>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</si>
  <si>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</si>
  <si>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</si>
  <si>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</si>
  <si>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</si>
  <si>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</si>
  <si>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</si>
  <si>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</si>
  <si>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</si>
  <si>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</si>
  <si>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</si>
  <si>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</si>
  <si>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</si>
  <si>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</si>
  <si>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</si>
  <si>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</si>
  <si>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</si>
  <si>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</si>
  <si>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</si>
  <si>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</si>
  <si>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</si>
  <si>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</si>
  <si>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</si>
  <si>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</si>
  <si>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</si>
  <si>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</si>
  <si>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</si>
  <si>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</si>
  <si>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</si>
  <si>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</si>
  <si>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</si>
  <si>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</si>
  <si>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</si>
  <si>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</si>
  <si>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</si>
  <si>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</si>
  <si>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</si>
  <si>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</si>
  <si>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</si>
  <si>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</si>
  <si>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</si>
  <si>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</si>
  <si>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</si>
  <si>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</si>
  <si>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</si>
  <si>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</si>
  <si>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</si>
  <si>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</si>
  <si>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</si>
  <si>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</si>
  <si>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</si>
  <si>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</si>
  <si>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</si>
  <si>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</si>
  <si>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</si>
  <si>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</si>
  <si>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</si>
  <si>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</si>
  <si>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</si>
  <si>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</si>
  <si>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</si>
  <si>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</si>
  <si>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</si>
  <si>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</si>
  <si>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</si>
  <si>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</si>
  <si>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</si>
  <si>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</si>
  <si>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</si>
  <si>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</si>
  <si>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</si>
  <si>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</si>
  <si>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</si>
  <si>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</si>
  <si>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</si>
  <si>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</si>
  <si>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</si>
  <si>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</si>
  <si>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</si>
  <si>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</si>
  <si>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</si>
  <si>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</si>
  <si>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</si>
  <si>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</si>
  <si>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</si>
  <si>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</si>
  <si>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</si>
  <si>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</si>
  <si>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</si>
  <si>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</si>
  <si>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</si>
  <si>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</si>
  <si>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</si>
  <si>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</si>
  <si>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</si>
  <si>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</si>
  <si>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</si>
  <si>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</si>
  <si>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</si>
  <si>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</si>
  <si>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</si>
  <si>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</si>
  <si>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</si>
  <si>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</si>
  <si>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</si>
  <si>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</si>
  <si>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</si>
  <si>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</si>
  <si>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</si>
  <si>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</si>
  <si>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</si>
  <si>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</si>
  <si>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</si>
  <si>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</si>
  <si>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</si>
  <si>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</si>
  <si>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</si>
  <si>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</si>
  <si>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</si>
  <si>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</si>
  <si>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</si>
  <si>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</si>
  <si>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</si>
  <si>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</si>
  <si>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</si>
  <si>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</si>
  <si>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</si>
  <si>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</si>
  <si>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</si>
  <si>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</si>
  <si>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</si>
  <si>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</si>
  <si>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</si>
  <si>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</si>
  <si>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</si>
  <si>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</si>
  <si>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</si>
  <si>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</si>
  <si>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</si>
  <si>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</si>
  <si>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</si>
  <si>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</si>
  <si>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</si>
  <si>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</si>
  <si>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</si>
  <si>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</si>
  <si>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</si>
  <si>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</si>
  <si>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</si>
  <si>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</si>
  <si>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</si>
  <si>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</si>
  <si>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</si>
  <si>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</si>
  <si>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</si>
  <si>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</si>
  <si>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</si>
  <si>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</si>
  <si>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</si>
  <si>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</si>
  <si>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</si>
  <si>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</si>
  <si>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</si>
  <si>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</si>
  <si>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</si>
  <si>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</si>
  <si>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</si>
  <si>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</si>
  <si>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</si>
  <si>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</si>
  <si>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</si>
  <si>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</si>
  <si>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</si>
  <si>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</si>
  <si>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</si>
  <si>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</si>
  <si>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</si>
  <si>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</si>
  <si>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</si>
  <si>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</si>
  <si>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</si>
  <si>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</si>
  <si>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</si>
  <si>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</si>
  <si>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</si>
  <si>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</si>
  <si>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</si>
  <si>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</si>
  <si>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</si>
  <si>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</si>
  <si>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</si>
  <si>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</si>
  <si>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</si>
  <si>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</si>
  <si>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</si>
  <si>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</si>
  <si>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</si>
  <si>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</si>
  <si>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</si>
  <si>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</si>
  <si>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</si>
  <si>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</si>
  <si>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</si>
  <si>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</si>
  <si>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</si>
  <si>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</si>
  <si>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</si>
  <si>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</si>
  <si>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</si>
  <si>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</si>
  <si>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</si>
  <si>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</si>
  <si>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</si>
  <si>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</si>
  <si>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</si>
  <si>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</si>
  <si>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</si>
  <si>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</si>
  <si>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</si>
  <si>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</si>
  <si>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</si>
  <si>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</si>
  <si>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</si>
  <si>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</si>
  <si>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</si>
  <si>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</si>
  <si>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</si>
  <si>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</si>
  <si>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</si>
  <si>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</si>
  <si>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</si>
  <si>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</si>
  <si>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</si>
  <si>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</si>
  <si>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</si>
  <si>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</si>
  <si>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</si>
  <si>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</si>
  <si>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</si>
  <si>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</si>
  <si>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</si>
  <si>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</si>
  <si>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</si>
  <si>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</si>
  <si>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</si>
  <si>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</si>
  <si>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</si>
  <si>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</si>
  <si>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</si>
  <si>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</si>
  <si>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</si>
  <si>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</si>
  <si>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</si>
  <si>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</si>
  <si>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</si>
  <si>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</si>
  <si>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</si>
  <si>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</si>
  <si>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</si>
  <si>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</si>
  <si>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</si>
  <si>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</si>
  <si>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</si>
  <si>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</si>
  <si>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</si>
  <si>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</si>
  <si>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</si>
  <si>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</si>
  <si>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</si>
  <si>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</si>
  <si>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</si>
  <si>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</si>
  <si>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</si>
  <si>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</si>
  <si>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</si>
  <si>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</si>
  <si>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</si>
  <si>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</si>
  <si>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</si>
  <si>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</si>
  <si>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</si>
  <si>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</si>
  <si>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</si>
  <si>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</si>
  <si>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</si>
  <si>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</si>
  <si>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</si>
  <si>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</si>
  <si>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</si>
  <si>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</si>
  <si>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</si>
  <si>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</si>
  <si>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</si>
  <si>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</si>
  <si>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</si>
  <si>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</si>
  <si>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</si>
  <si>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</si>
  <si>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</si>
  <si>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</si>
  <si>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</si>
  <si>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</si>
  <si>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</si>
  <si>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</si>
  <si>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</si>
  <si>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</si>
  <si>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</si>
  <si>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</si>
  <si>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</si>
  <si>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</si>
  <si>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</si>
  <si>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</si>
  <si>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</si>
  <si>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</si>
  <si>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</si>
  <si>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</si>
  <si>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</si>
  <si>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</si>
  <si>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</si>
  <si>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</si>
  <si>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</si>
  <si>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</si>
  <si>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</si>
  <si>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</si>
  <si>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</si>
  <si>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</si>
  <si>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</si>
  <si>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</si>
  <si>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</si>
  <si>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</si>
  <si>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</si>
  <si>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</si>
  <si>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</si>
  <si>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</si>
  <si>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</si>
  <si>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</si>
  <si>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</si>
  <si>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</si>
  <si>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</si>
  <si>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</si>
  <si>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</si>
  <si>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</si>
  <si>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</si>
  <si>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</si>
  <si>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</si>
  <si>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</si>
  <si>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</si>
  <si>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</si>
  <si>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</si>
  <si>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</si>
  <si>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</si>
  <si>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</si>
  <si>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</si>
  <si>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</si>
  <si>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</si>
  <si>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</si>
  <si>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</si>
  <si>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</si>
  <si>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</si>
  <si>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</si>
  <si>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</si>
  <si>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</si>
  <si>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</si>
  <si>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</si>
  <si>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</si>
  <si>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</si>
  <si>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</si>
  <si>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</si>
  <si>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</si>
  <si>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</si>
  <si>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</si>
  <si>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</si>
  <si>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</si>
  <si>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</si>
  <si>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</si>
  <si>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</si>
  <si>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</si>
  <si>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</si>
  <si>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</si>
  <si>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</si>
  <si>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</si>
  <si>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</si>
  <si>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</si>
  <si>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</si>
  <si>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</si>
  <si>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</si>
  <si>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</si>
  <si>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</si>
  <si>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</si>
  <si>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</si>
  <si>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</si>
  <si>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</si>
  <si>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</si>
  <si>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</si>
  <si>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</si>
  <si>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</si>
  <si>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</si>
  <si>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</si>
  <si>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</si>
  <si>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</si>
  <si>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</si>
  <si>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</si>
  <si>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</si>
  <si>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</si>
  <si>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</si>
  <si>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</si>
  <si>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</si>
  <si>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</si>
  <si>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</si>
  <si>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</si>
  <si>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</si>
  <si>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</si>
  <si>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</si>
  <si>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</si>
  <si>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</si>
  <si>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</si>
  <si>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</si>
  <si>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</si>
  <si>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</si>
  <si>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</si>
  <si>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</si>
  <si>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</si>
  <si>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</si>
  <si>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</si>
  <si>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</si>
  <si>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</si>
  <si>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</si>
  <si>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</si>
  <si>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</si>
  <si>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</si>
  <si>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</si>
  <si>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</si>
  <si>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</si>
  <si>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</si>
  <si>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</si>
  <si>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</si>
  <si>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</si>
  <si>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</si>
  <si>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</si>
  <si>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</si>
  <si>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</si>
  <si>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</si>
  <si>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</si>
  <si>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</si>
  <si>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</si>
  <si>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</si>
  <si>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</si>
  <si>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</si>
  <si>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</si>
  <si>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</si>
  <si>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</si>
  <si>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</si>
  <si>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</si>
  <si>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</si>
  <si>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</si>
  <si>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</si>
  <si>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</si>
  <si>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</si>
  <si>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</si>
  <si>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</si>
  <si>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</si>
  <si>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</si>
  <si>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</si>
  <si>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</si>
  <si>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</si>
  <si>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</si>
  <si>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</si>
  <si>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</si>
  <si>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</si>
  <si>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</si>
  <si>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</si>
  <si>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</si>
  <si>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</si>
  <si>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</si>
  <si>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</si>
  <si>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</si>
  <si>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</si>
  <si>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</si>
  <si>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</si>
  <si>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</si>
  <si>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</si>
  <si>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</si>
  <si>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</si>
  <si>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</si>
  <si>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</si>
  <si>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</si>
  <si>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</si>
  <si>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</si>
  <si>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</si>
  <si>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</si>
  <si>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</si>
  <si>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</si>
  <si>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</si>
  <si>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</si>
  <si>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</si>
  <si>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</si>
  <si>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</si>
  <si>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</si>
  <si>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</si>
  <si>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</si>
  <si>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</si>
  <si>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</si>
  <si>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</si>
  <si>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</si>
  <si>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</si>
  <si>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</si>
  <si>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</si>
  <si>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</si>
  <si>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</si>
  <si>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</si>
  <si>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</si>
  <si>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</si>
  <si>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</si>
  <si>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</si>
  <si>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</si>
  <si>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</si>
  <si>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</si>
  <si>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</si>
  <si>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</si>
  <si>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</si>
  <si>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</si>
  <si>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</si>
  <si>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</si>
  <si>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</si>
  <si>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</si>
  <si>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</si>
  <si>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</si>
  <si>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</si>
  <si>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</si>
  <si>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</si>
  <si>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</si>
  <si>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</si>
  <si>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</si>
  <si>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</si>
  <si>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</si>
  <si>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</si>
  <si>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</si>
  <si>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</si>
  <si>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</si>
  <si>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</si>
  <si>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</si>
  <si>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</si>
  <si>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</si>
  <si>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</si>
  <si>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</si>
  <si>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</si>
  <si>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</si>
  <si>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</si>
  <si>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</si>
  <si>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</si>
  <si>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</si>
  <si>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</si>
  <si>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</si>
  <si>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</si>
  <si>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</si>
  <si>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</si>
  <si>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</si>
  <si>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</si>
  <si>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</si>
  <si>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</si>
  <si>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</si>
  <si>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</si>
  <si>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</si>
  <si>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</si>
  <si>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</si>
  <si>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</si>
  <si>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</si>
  <si>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</si>
  <si>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</si>
  <si>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</si>
  <si>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</si>
  <si>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</si>
  <si>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</si>
  <si>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</si>
  <si>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</si>
  <si>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</si>
  <si>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</si>
  <si>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</si>
  <si>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</si>
  <si>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</si>
  <si>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</si>
  <si>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</si>
  <si>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</si>
  <si>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</si>
  <si>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</si>
  <si>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</si>
  <si>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</si>
  <si>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</si>
  <si>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</si>
  <si>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</si>
  <si>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</si>
  <si>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</si>
  <si>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</si>
  <si>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</si>
  <si>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</si>
  <si>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</si>
  <si>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</si>
  <si>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</si>
  <si>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</si>
  <si>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</si>
  <si>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</si>
  <si>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</si>
  <si>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</si>
  <si>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</si>
  <si>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</si>
  <si>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</si>
  <si>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</si>
  <si>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</si>
  <si>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</si>
  <si>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</si>
  <si>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</si>
  <si>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</si>
  <si>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</si>
  <si>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</si>
  <si>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</si>
  <si>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</si>
  <si>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</si>
  <si>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</si>
  <si>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</si>
  <si>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</si>
  <si>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</si>
  <si>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</si>
  <si>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</si>
  <si>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</si>
  <si>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</si>
  <si>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</si>
  <si>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</si>
  <si>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</si>
  <si>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</si>
  <si>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</si>
  <si>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</si>
  <si>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</si>
  <si>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</si>
  <si>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</si>
  <si>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</si>
  <si>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</si>
  <si>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</si>
  <si>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</si>
  <si>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</si>
  <si>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</si>
  <si>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</si>
  <si>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</si>
  <si>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</si>
  <si>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</si>
  <si>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</si>
  <si>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</si>
  <si>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</si>
  <si>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</si>
  <si>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</si>
  <si>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</si>
  <si>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</si>
  <si>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</si>
  <si>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</si>
  <si>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</si>
  <si>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</si>
  <si>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</si>
  <si>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</si>
  <si>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</si>
  <si>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</si>
  <si>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</si>
  <si>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</si>
  <si>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</si>
  <si>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</si>
  <si>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</si>
  <si>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</si>
  <si>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</si>
  <si>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</si>
  <si>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</si>
  <si>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</si>
  <si>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</si>
  <si>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</si>
  <si>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</si>
  <si>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</si>
  <si>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</si>
  <si>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</si>
  <si>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</si>
  <si>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</si>
  <si>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</si>
  <si>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</si>
  <si>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</si>
  <si>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</si>
  <si>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</si>
  <si>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</si>
  <si>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</si>
  <si>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</si>
  <si>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</si>
  <si>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</si>
  <si>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</si>
  <si>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</si>
  <si>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</si>
  <si>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</si>
  <si>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</si>
  <si>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</si>
  <si>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</si>
  <si>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</si>
  <si>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</si>
  <si>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</si>
  <si>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</si>
  <si>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</si>
  <si>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</si>
  <si>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</si>
  <si>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</si>
  <si>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</si>
  <si>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</si>
  <si>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</si>
  <si>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</si>
  <si>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</si>
  <si>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</si>
  <si>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</si>
  <si>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</si>
  <si>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</si>
  <si>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</si>
  <si>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</si>
  <si>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</si>
  <si>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</si>
  <si>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</si>
  <si>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</si>
  <si>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</si>
  <si>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</si>
  <si>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</si>
  <si>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</si>
  <si>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</si>
  <si>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</si>
  <si>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</si>
  <si>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</si>
  <si>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</si>
  <si>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</si>
  <si>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</si>
  <si>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</si>
  <si>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</si>
  <si>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</si>
  <si>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</si>
  <si>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</si>
  <si>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</si>
  <si>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</si>
  <si>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</si>
  <si>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</si>
  <si>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</si>
  <si>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</si>
  <si>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</si>
  <si>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</si>
  <si>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</si>
  <si>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</si>
  <si>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</si>
  <si>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</si>
  <si>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</si>
  <si>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</si>
  <si>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</si>
  <si>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</si>
  <si>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</si>
  <si>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</si>
  <si>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</si>
  <si>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</si>
  <si>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</si>
  <si>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</si>
  <si>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</si>
  <si>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</si>
  <si>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</si>
  <si>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</si>
  <si>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</si>
  <si>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</si>
  <si>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</si>
  <si>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</si>
  <si>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</si>
  <si>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</si>
  <si>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</si>
  <si>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</si>
  <si>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</si>
  <si>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</si>
  <si>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</si>
  <si>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</si>
  <si>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</si>
  <si>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</si>
  <si>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</si>
  <si>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</si>
  <si>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</si>
  <si>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</si>
  <si>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</si>
  <si>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</si>
  <si>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</si>
  <si>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</si>
  <si>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</si>
  <si>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</si>
  <si>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</si>
  <si>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</si>
  <si>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</si>
  <si>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</si>
  <si>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</si>
  <si>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</si>
  <si>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</si>
  <si>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</si>
  <si>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</si>
  <si>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</si>
  <si>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</si>
  <si>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</si>
  <si>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</si>
  <si>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</si>
  <si>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</si>
  <si>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</si>
  <si>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</si>
  <si>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</si>
  <si>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</si>
  <si>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</si>
  <si>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</si>
  <si>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</si>
  <si>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</si>
  <si>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</si>
  <si>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</si>
  <si>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</si>
  <si>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</si>
  <si>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</si>
  <si>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</si>
  <si>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</si>
  <si>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</si>
  <si>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</si>
  <si>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</si>
  <si>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</si>
  <si>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</si>
  <si>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</si>
  <si>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</si>
  <si>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</si>
  <si>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</si>
  <si>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</si>
  <si>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</si>
  <si>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</si>
  <si>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</si>
  <si>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</si>
  <si>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</si>
  <si>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</si>
  <si>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</si>
  <si>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</si>
  <si>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</si>
  <si>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</si>
  <si>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</si>
  <si>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</si>
  <si>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</si>
  <si>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</si>
  <si>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</si>
  <si>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</si>
  <si>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</si>
  <si>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</si>
  <si>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</si>
  <si>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</si>
  <si>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</si>
  <si>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</si>
  <si>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</si>
  <si>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</si>
  <si>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</si>
  <si>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</si>
  <si>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</si>
  <si>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</si>
  <si>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</si>
  <si>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</si>
  <si>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</si>
  <si>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</si>
  <si>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</si>
  <si>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</si>
  <si>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</si>
  <si>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</si>
  <si>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</si>
  <si>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</si>
  <si>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</si>
  <si>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</si>
  <si>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</si>
  <si>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</si>
  <si>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</si>
  <si>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</si>
  <si>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</si>
  <si>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</si>
  <si>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</si>
  <si>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</si>
  <si>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</si>
  <si>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</si>
  <si>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</si>
  <si>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</si>
  <si>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</si>
  <si>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</si>
  <si>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</si>
  <si>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</si>
  <si>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</si>
  <si>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</si>
  <si>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</si>
  <si>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</si>
  <si>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</si>
  <si>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</si>
  <si>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</si>
  <si>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</si>
  <si>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</si>
  <si>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</si>
  <si>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</si>
  <si>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</si>
  <si>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</si>
  <si>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</si>
  <si>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</si>
  <si>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</si>
  <si>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</si>
  <si>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</si>
  <si>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</si>
  <si>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</si>
  <si>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</si>
  <si>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</si>
  <si>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</si>
  <si>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</si>
  <si>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</si>
  <si>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</si>
  <si>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</si>
  <si>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</si>
  <si>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</si>
  <si>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</si>
  <si>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</si>
  <si>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</si>
  <si>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</si>
  <si>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</si>
  <si>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</si>
  <si>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</si>
  <si>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</si>
  <si>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</si>
  <si>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</si>
  <si>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</si>
  <si>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</si>
  <si>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</si>
  <si>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</si>
  <si>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</si>
  <si>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</si>
  <si>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</si>
  <si>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</si>
  <si>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</si>
  <si>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</si>
  <si>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</si>
  <si>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</si>
  <si>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</si>
  <si>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</si>
  <si>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</si>
  <si>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</si>
  <si>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</si>
  <si>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</si>
  <si>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</si>
  <si>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</si>
  <si>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</si>
  <si>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</si>
  <si>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</si>
  <si>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</si>
  <si>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</si>
  <si>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</si>
  <si>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</si>
  <si>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</si>
  <si>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</si>
  <si>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</si>
  <si>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</si>
  <si>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</si>
  <si>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</si>
  <si>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</si>
  <si>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</si>
  <si>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</si>
  <si>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</si>
  <si>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</si>
  <si>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</si>
  <si>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</si>
  <si>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</si>
  <si>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</si>
  <si>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</si>
  <si>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</si>
  <si>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</si>
  <si>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</si>
  <si>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</si>
  <si>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</si>
  <si>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</si>
  <si>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</si>
  <si>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</si>
  <si>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</si>
  <si>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</si>
  <si>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</si>
  <si>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</si>
  <si>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</si>
  <si>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</si>
  <si>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</si>
  <si>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</si>
  <si>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</si>
  <si>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</si>
  <si>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</si>
  <si>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</si>
  <si>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</si>
  <si>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</si>
  <si>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</si>
  <si>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</si>
  <si>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</si>
  <si>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</si>
  <si>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</si>
  <si>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</si>
  <si>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</si>
  <si>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</si>
  <si>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</si>
  <si>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</si>
  <si>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</si>
  <si>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</si>
  <si>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</si>
  <si>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</si>
  <si>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</si>
  <si>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</si>
  <si>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</si>
  <si>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</si>
  <si>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</si>
  <si>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</si>
  <si>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</si>
  <si>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</si>
  <si>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</si>
  <si>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</si>
  <si>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</si>
  <si>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</si>
  <si>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</si>
  <si>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</si>
  <si>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</si>
  <si>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</si>
  <si>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</si>
  <si>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</si>
  <si>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</si>
  <si>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</si>
  <si>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</si>
  <si>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</si>
  <si>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</si>
  <si>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</si>
  <si>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</si>
  <si>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</si>
  <si>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</si>
  <si>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</si>
  <si>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</si>
  <si>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</si>
  <si>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</si>
  <si>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</si>
  <si>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</si>
  <si>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</si>
  <si>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</si>
  <si>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</si>
  <si>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</si>
  <si>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</si>
  <si>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</si>
  <si>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</si>
  <si>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</si>
  <si>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</si>
  <si>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</si>
  <si>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</si>
  <si>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</si>
  <si>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</si>
  <si>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</si>
  <si>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</si>
  <si>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</si>
  <si>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</si>
  <si>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</si>
  <si>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</si>
  <si>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</si>
  <si>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</si>
  <si>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</si>
  <si>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</si>
  <si>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</si>
  <si>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</si>
  <si>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</si>
  <si>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</si>
  <si>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</si>
  <si>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</si>
  <si>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</si>
  <si>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</si>
  <si>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</si>
  <si>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</si>
  <si>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</si>
  <si>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</si>
  <si>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</si>
  <si>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</si>
  <si>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</si>
  <si>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</si>
  <si>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</si>
  <si>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</si>
  <si>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</si>
  <si>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</si>
  <si>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</si>
  <si>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</si>
  <si>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</si>
  <si>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</si>
  <si>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</si>
  <si>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</si>
  <si>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</si>
  <si>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</si>
  <si>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</si>
  <si>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</si>
  <si>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</si>
  <si>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</si>
  <si>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</si>
  <si>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</si>
  <si>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</si>
  <si>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</si>
  <si>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</si>
  <si>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</si>
  <si>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</si>
  <si>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</si>
  <si>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</si>
  <si>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</si>
  <si>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</si>
  <si>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</si>
  <si>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</si>
  <si>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</si>
  <si>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</si>
  <si>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</si>
  <si>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</si>
  <si>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</si>
  <si>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</si>
  <si>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</si>
  <si>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</si>
  <si>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</si>
  <si>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</si>
  <si>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</si>
  <si>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</si>
  <si>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</si>
  <si>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</si>
  <si>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</si>
  <si>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</si>
  <si>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</si>
  <si>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</si>
  <si>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</si>
  <si>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</si>
  <si>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</si>
  <si>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</si>
  <si>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</si>
  <si>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</si>
  <si>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</si>
  <si>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</si>
  <si>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</si>
  <si>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</si>
  <si>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</si>
  <si>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</si>
  <si>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</si>
  <si>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</si>
  <si>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</si>
  <si>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</si>
  <si>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</si>
  <si>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</si>
  <si>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</si>
  <si>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</si>
  <si>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</si>
  <si>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</si>
  <si>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</si>
  <si>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</si>
  <si>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</si>
  <si>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</si>
  <si>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</si>
  <si>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</si>
  <si>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</si>
  <si>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</si>
  <si>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</si>
  <si>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</si>
  <si>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</si>
  <si>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</si>
  <si>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</si>
  <si>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</si>
  <si>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</si>
  <si>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</si>
  <si>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</si>
  <si>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</si>
  <si>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</si>
  <si>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</si>
  <si>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</si>
  <si>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</si>
  <si>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</si>
  <si>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</si>
  <si>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</si>
  <si>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</si>
  <si>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</si>
  <si>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</si>
  <si>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</si>
  <si>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</si>
  <si>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</si>
  <si>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</si>
  <si>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</si>
  <si>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</si>
  <si>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</si>
  <si>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</si>
  <si>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</si>
  <si>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</si>
  <si>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</si>
  <si>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</si>
  <si>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</si>
  <si>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</si>
  <si>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</si>
  <si>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</si>
  <si>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</si>
  <si>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</si>
  <si>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</si>
  <si>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</si>
  <si>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</si>
  <si>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</si>
  <si>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</si>
  <si>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</si>
  <si>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</si>
  <si>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</si>
  <si>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</si>
  <si>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</si>
  <si>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</si>
  <si>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</si>
  <si>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</si>
  <si>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</si>
  <si>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</si>
  <si>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</si>
  <si>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</si>
  <si>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</si>
  <si>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</si>
  <si>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</si>
  <si>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</si>
  <si>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</si>
  <si>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</si>
  <si>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</si>
  <si>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</si>
  <si>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</si>
  <si>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</si>
  <si>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</si>
  <si>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</si>
  <si>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</si>
  <si>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</si>
  <si>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</si>
  <si>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</si>
  <si>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</si>
  <si>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</si>
  <si>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</si>
  <si>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</si>
  <si>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</si>
  <si>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</si>
  <si>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</si>
  <si>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</si>
  <si>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</si>
  <si>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</si>
  <si>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</si>
  <si>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</si>
  <si>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</si>
  <si>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</si>
  <si>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</si>
  <si>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</si>
  <si>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</si>
  <si>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</si>
  <si>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</si>
  <si>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</si>
  <si>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</si>
  <si>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</si>
  <si>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</si>
  <si>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</si>
  <si>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</si>
  <si>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</si>
  <si>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</si>
  <si>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</si>
  <si>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</si>
  <si>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</si>
  <si>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</si>
  <si>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</si>
  <si>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</si>
  <si>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</si>
  <si>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</si>
  <si>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</si>
  <si>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</si>
  <si>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</si>
  <si>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</si>
  <si>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</si>
  <si>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</si>
  <si>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</si>
  <si>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</si>
  <si>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</si>
  <si>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</si>
  <si>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</si>
  <si>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</si>
  <si>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</si>
  <si>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</si>
  <si>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</si>
  <si>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</si>
  <si>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</si>
  <si>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</si>
  <si>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</si>
  <si>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</si>
  <si>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</si>
  <si>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</si>
  <si>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</si>
  <si>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</si>
  <si>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</si>
  <si>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</si>
  <si>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</si>
  <si>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</si>
  <si>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</si>
  <si>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</si>
  <si>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</si>
  <si>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</si>
  <si>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</si>
  <si>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</si>
  <si>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</si>
  <si>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</si>
  <si>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</si>
  <si>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</si>
  <si>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</si>
  <si>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</si>
  <si>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</si>
  <si>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</si>
  <si>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</si>
  <si>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</si>
  <si>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</si>
  <si>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</si>
  <si>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</si>
  <si>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</si>
  <si>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</si>
  <si>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</si>
  <si>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</si>
  <si>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</si>
  <si>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</si>
  <si>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</si>
  <si>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</si>
  <si>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</si>
  <si>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</si>
  <si>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</si>
  <si>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</si>
  <si>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</si>
  <si>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</si>
  <si>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</si>
  <si>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</si>
  <si>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</si>
  <si>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</si>
  <si>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</si>
  <si>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</si>
  <si>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</si>
  <si>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</si>
  <si>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</si>
  <si>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</si>
  <si>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</si>
  <si>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</si>
  <si>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</si>
  <si>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</si>
  <si>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</si>
  <si>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</si>
  <si>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</si>
  <si>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</si>
  <si>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</si>
  <si>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</si>
  <si>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</si>
  <si>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</si>
  <si>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</si>
  <si>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</si>
  <si>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</si>
  <si>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</si>
  <si>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</si>
  <si>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</si>
  <si>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</si>
  <si>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</si>
  <si>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</si>
  <si>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</si>
  <si>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</si>
  <si>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</si>
  <si>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</si>
  <si>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</si>
  <si>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</si>
  <si>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</si>
  <si>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</si>
  <si>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</si>
  <si>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</si>
  <si>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</si>
  <si>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</si>
  <si>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</si>
  <si>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</si>
  <si>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</si>
  <si>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</si>
  <si>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</si>
  <si>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</si>
  <si>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</si>
  <si>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</si>
  <si>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</si>
  <si>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</si>
  <si>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</si>
  <si>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</si>
  <si>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</si>
  <si>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</si>
  <si>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</si>
  <si>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</si>
  <si>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</si>
  <si>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</si>
  <si>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</si>
  <si>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</si>
  <si>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</si>
  <si>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</si>
  <si>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</si>
  <si>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</si>
  <si>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</si>
  <si>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</si>
  <si>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</si>
  <si>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</si>
  <si>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</si>
  <si>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</si>
  <si>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</si>
  <si>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</si>
  <si>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</si>
  <si>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</si>
  <si>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</si>
  <si>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</si>
  <si>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</si>
  <si>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</si>
  <si>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</si>
  <si>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</si>
  <si>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</si>
  <si>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</si>
  <si>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</si>
  <si>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</si>
  <si>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</si>
  <si>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</si>
  <si>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</si>
  <si>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</si>
  <si>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</si>
  <si>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</si>
  <si>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</si>
  <si>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</si>
  <si>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</si>
  <si>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</si>
  <si>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</si>
  <si>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</si>
  <si>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</si>
  <si>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</si>
  <si>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</si>
  <si>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</si>
  <si>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</si>
  <si>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</si>
  <si>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</si>
  <si>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</si>
  <si>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</si>
  <si>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</si>
  <si>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</si>
  <si>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</si>
  <si>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</si>
  <si>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</si>
  <si>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</si>
  <si>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</si>
  <si>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</si>
  <si>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</si>
  <si>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</si>
  <si>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</si>
  <si>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</si>
  <si>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</si>
  <si>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</si>
  <si>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</si>
  <si>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</si>
  <si>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</si>
  <si>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</si>
  <si>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</si>
  <si>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</si>
  <si>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</si>
  <si>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</si>
  <si>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</si>
  <si>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</si>
  <si>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</si>
  <si>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</si>
  <si>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</si>
  <si>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</si>
  <si>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</si>
  <si>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</si>
  <si>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</si>
  <si>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</si>
  <si>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</si>
  <si>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</si>
  <si>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</si>
  <si>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</si>
  <si>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</si>
  <si>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</si>
  <si>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</si>
  <si>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</si>
  <si>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</si>
  <si>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</si>
  <si>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</si>
  <si>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</si>
  <si>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</si>
  <si>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</si>
  <si>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</si>
  <si>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</si>
  <si>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</si>
  <si>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</si>
  <si>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</si>
  <si>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</si>
  <si>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</si>
  <si>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</si>
  <si>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</si>
  <si>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</si>
  <si>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</si>
  <si>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</si>
  <si>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</si>
  <si>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</si>
  <si>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</si>
  <si>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</si>
  <si>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</si>
  <si>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</si>
  <si>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</si>
  <si>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</si>
  <si>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</si>
  <si>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</si>
  <si>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</si>
  <si>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</si>
  <si>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</si>
  <si>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</si>
  <si>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</si>
  <si>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</si>
  <si>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</si>
  <si>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</si>
  <si>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</si>
  <si>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</si>
  <si>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</si>
  <si>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</si>
  <si>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</si>
  <si>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</si>
  <si>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</si>
  <si>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</si>
  <si>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</si>
  <si>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</si>
  <si>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</si>
  <si>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</si>
  <si>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</si>
  <si>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</si>
  <si>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</si>
  <si>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</si>
  <si>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</si>
  <si>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</si>
  <si>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</si>
  <si>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</si>
  <si>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</si>
  <si>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</si>
  <si>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</si>
  <si>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</si>
  <si>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</si>
  <si>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</si>
  <si>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</si>
  <si>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</si>
  <si>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</si>
  <si>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</si>
  <si>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</si>
  <si>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</si>
  <si>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</si>
  <si>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</si>
  <si>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</si>
  <si>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</si>
  <si>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</si>
  <si>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</si>
  <si>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</si>
  <si>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</si>
  <si>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</si>
  <si>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</si>
  <si>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</si>
  <si>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</si>
  <si>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</si>
  <si>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</si>
  <si>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</si>
  <si>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</si>
  <si>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</si>
  <si>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</si>
  <si>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</si>
  <si>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</si>
  <si>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</si>
  <si>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</si>
  <si>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</si>
  <si>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</si>
  <si>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</si>
  <si>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</si>
  <si>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</si>
  <si>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</si>
  <si>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</si>
  <si>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</si>
  <si>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</si>
  <si>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</si>
  <si>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</si>
  <si>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</si>
  <si>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</si>
  <si>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</si>
  <si>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</si>
  <si>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</si>
  <si>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</si>
  <si>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</si>
  <si>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</si>
  <si>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</si>
  <si>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</si>
  <si>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</si>
  <si>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</si>
  <si>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</si>
  <si>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</si>
  <si>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</si>
  <si>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</si>
  <si>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</si>
  <si>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</si>
  <si>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</si>
  <si>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</si>
  <si>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</si>
  <si>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</si>
  <si>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</si>
  <si>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</si>
  <si>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</si>
  <si>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</si>
  <si>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</si>
  <si>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</si>
  <si>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</si>
  <si>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</si>
  <si>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</si>
  <si>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</si>
  <si>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</si>
  <si>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</si>
  <si>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</si>
  <si>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</si>
  <si>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</si>
  <si>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</si>
  <si>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</si>
  <si>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</si>
  <si>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</si>
  <si>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</si>
  <si>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</si>
  <si>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</si>
  <si>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</si>
  <si>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</si>
  <si>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</si>
  <si>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</si>
  <si>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</si>
  <si>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</si>
  <si>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</si>
  <si>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</si>
  <si>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</si>
  <si>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</si>
  <si>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</si>
  <si>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</si>
  <si>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</si>
  <si>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</si>
  <si>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</si>
  <si>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</si>
  <si>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</si>
  <si>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</si>
  <si>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</si>
  <si>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</si>
  <si>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</si>
  <si>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</si>
  <si>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</si>
  <si>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</si>
  <si>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</si>
  <si>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</si>
  <si>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</si>
  <si>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</si>
  <si>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</si>
  <si>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</si>
  <si>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</si>
  <si>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</si>
  <si>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</si>
  <si>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</si>
  <si>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</si>
  <si>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</si>
  <si>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</si>
  <si>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</si>
  <si>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</si>
  <si>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</si>
  <si>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</si>
  <si>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</si>
  <si>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</si>
  <si>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</si>
  <si>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</si>
  <si>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</si>
  <si>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</si>
  <si>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</si>
  <si>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</si>
  <si>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</si>
  <si>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</si>
  <si>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</si>
  <si>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</si>
  <si>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</si>
  <si>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</si>
  <si>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</si>
  <si>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</si>
  <si>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</si>
  <si>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</si>
  <si>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</si>
  <si>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</si>
  <si>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</si>
  <si>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</si>
  <si>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</si>
  <si>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</si>
  <si>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</si>
  <si>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</si>
  <si>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</si>
  <si>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</si>
  <si>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</si>
  <si>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</si>
  <si>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</si>
  <si>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</si>
  <si>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</si>
  <si>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</si>
  <si>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</si>
  <si>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</si>
  <si>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</si>
  <si>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</si>
  <si>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</si>
  <si>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</si>
  <si>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</si>
  <si>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</si>
  <si>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</si>
  <si>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</si>
  <si>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</si>
  <si>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</si>
  <si>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</si>
  <si>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</si>
  <si>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</si>
  <si>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</si>
  <si>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</si>
  <si>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</si>
  <si>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</si>
  <si>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</si>
  <si>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</si>
  <si>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</si>
  <si>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</si>
  <si>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</si>
  <si>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</si>
  <si>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</si>
  <si>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</si>
  <si>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</si>
  <si>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</si>
  <si>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</si>
  <si>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</si>
  <si>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</si>
  <si>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</si>
  <si>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</si>
  <si>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</si>
  <si>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</si>
  <si>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</si>
  <si>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</si>
  <si>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</si>
  <si>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</si>
  <si>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</si>
  <si>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</si>
  <si>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</si>
  <si>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</si>
  <si>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</si>
  <si>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</si>
  <si>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</si>
  <si>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</si>
  <si>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</si>
  <si>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</si>
  <si>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</si>
  <si>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</si>
  <si>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</si>
  <si>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</si>
  <si>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</si>
  <si>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</si>
  <si>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</si>
  <si>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</si>
  <si>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</si>
  <si>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</si>
  <si>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</si>
  <si>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</si>
  <si>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</si>
  <si>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</si>
  <si>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</si>
  <si>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</si>
  <si>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</si>
  <si>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</si>
  <si>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</si>
  <si>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</si>
  <si>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</si>
  <si>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</si>
  <si>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</si>
  <si>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</si>
  <si>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</si>
  <si>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</si>
  <si>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</si>
  <si>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</si>
  <si>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</si>
  <si>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</si>
  <si>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</si>
  <si>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</si>
  <si>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</si>
  <si>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</si>
  <si>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</si>
  <si>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</si>
  <si>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</si>
  <si>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</si>
  <si>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</si>
  <si>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</si>
  <si>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</si>
  <si>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</si>
  <si>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</si>
  <si>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</si>
  <si>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</si>
  <si>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</si>
  <si>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</si>
  <si>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</si>
  <si>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</si>
  <si>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</si>
  <si>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</si>
  <si>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</si>
  <si>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</si>
  <si>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</si>
  <si>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</si>
  <si>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</si>
  <si>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</si>
  <si>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</si>
  <si>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</si>
  <si>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</si>
  <si>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</si>
  <si>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</si>
  <si>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</si>
  <si>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</si>
  <si>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</si>
  <si>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</si>
  <si>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</si>
  <si>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</si>
  <si>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</si>
  <si>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</si>
  <si>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</si>
  <si>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</si>
  <si>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</si>
  <si>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</si>
  <si>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</si>
  <si>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</si>
  <si>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</si>
  <si>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</si>
  <si>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</si>
  <si>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</si>
  <si>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</si>
  <si>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</si>
  <si>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</si>
  <si>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</si>
  <si>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</si>
  <si>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</si>
  <si>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</si>
  <si>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</si>
  <si>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</si>
  <si>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</si>
  <si>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</si>
  <si>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</si>
  <si>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</si>
  <si>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</si>
  <si>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</si>
  <si>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</si>
  <si>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</si>
  <si>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</si>
  <si>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</si>
  <si>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</si>
  <si>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</si>
  <si>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</si>
  <si>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</si>
  <si>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</si>
  <si>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</si>
  <si>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</si>
  <si>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</si>
  <si>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</si>
  <si>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</si>
  <si>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</si>
  <si>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</si>
  <si>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</si>
  <si>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</si>
  <si>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</si>
  <si>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</si>
  <si>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</si>
  <si>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</si>
  <si>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</si>
  <si>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</si>
  <si>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</si>
  <si>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</si>
  <si>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</si>
  <si>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</si>
  <si>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</si>
  <si>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</si>
  <si>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</si>
  <si>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</si>
  <si>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</si>
  <si>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</si>
  <si>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</si>
  <si>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</si>
  <si>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</si>
  <si>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</si>
  <si>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</si>
  <si>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</si>
  <si>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</si>
  <si>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</si>
  <si>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</si>
  <si>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</si>
  <si>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</si>
  <si>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</si>
  <si>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</si>
  <si>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</si>
  <si>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</si>
  <si>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</si>
  <si>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</si>
  <si>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</si>
  <si>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</si>
  <si>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</si>
  <si>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</si>
  <si>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</si>
  <si>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</si>
  <si>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</si>
  <si>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</si>
  <si>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</si>
  <si>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</si>
  <si>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</si>
  <si>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</si>
  <si>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</si>
  <si>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</si>
  <si>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</si>
  <si>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</si>
  <si>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</si>
  <si>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</si>
  <si>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</si>
  <si>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</si>
  <si>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</si>
  <si>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</si>
  <si>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</si>
  <si>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</si>
  <si>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</si>
  <si>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</si>
  <si>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</si>
  <si>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</si>
  <si>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</si>
  <si>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</si>
  <si>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</si>
  <si>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</si>
  <si>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</si>
  <si>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</si>
  <si>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</si>
  <si>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</si>
  <si>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</si>
  <si>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</si>
  <si>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</si>
  <si>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</si>
  <si>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</si>
  <si>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</si>
  <si>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</si>
  <si>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</si>
  <si>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</si>
  <si>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</si>
  <si>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</si>
  <si>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</si>
  <si>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</si>
  <si>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</si>
  <si>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</si>
  <si>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</si>
  <si>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</si>
  <si>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</si>
  <si>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</si>
  <si>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</si>
  <si>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</si>
  <si>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</si>
  <si>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</si>
  <si>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</si>
  <si>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</si>
  <si>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</si>
  <si>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</si>
  <si>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</si>
  <si>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</si>
  <si>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</si>
  <si>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</si>
  <si>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</si>
  <si>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</si>
  <si>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</si>
  <si>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</si>
  <si>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</si>
  <si>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</si>
  <si>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</si>
  <si>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</si>
  <si>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</si>
  <si>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</si>
  <si>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</si>
  <si>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</si>
  <si>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</si>
  <si>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</si>
  <si>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</si>
  <si>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</si>
  <si>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</si>
  <si>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</si>
  <si>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</si>
  <si>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</si>
  <si>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</si>
  <si>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</si>
  <si>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</si>
  <si>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</si>
  <si>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</si>
  <si>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</si>
  <si>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</si>
  <si>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</si>
  <si>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</si>
  <si>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</si>
  <si>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</si>
  <si>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</si>
  <si>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</si>
  <si>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</si>
  <si>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</si>
  <si>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</si>
  <si>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</si>
  <si>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</si>
  <si>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</si>
  <si>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</si>
  <si>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</si>
  <si>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</si>
  <si>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</si>
  <si>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</si>
  <si>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</si>
  <si>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</si>
  <si>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</si>
  <si>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</si>
  <si>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</si>
  <si>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</si>
  <si>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</si>
  <si>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</si>
  <si>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</si>
  <si>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</si>
  <si>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</si>
  <si>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</si>
  <si>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</si>
  <si>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</si>
  <si>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</si>
  <si>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</si>
  <si>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</si>
  <si>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</si>
  <si>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</si>
  <si>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</si>
  <si>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</si>
  <si>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</si>
  <si>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</si>
  <si>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</si>
  <si>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</si>
  <si>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</si>
  <si>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</si>
  <si>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</si>
  <si>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</si>
  <si>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</si>
  <si>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</si>
  <si>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</si>
  <si>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</si>
  <si>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</si>
  <si>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</si>
  <si>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</si>
  <si>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</si>
  <si>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</si>
  <si>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</si>
  <si>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</si>
  <si>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</si>
  <si>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</si>
  <si>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</si>
  <si>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</si>
  <si>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</si>
  <si>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</si>
  <si>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</si>
  <si>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</si>
  <si>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</si>
  <si>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</si>
  <si>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</si>
  <si>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</si>
  <si>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</si>
  <si>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</si>
  <si>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</si>
  <si>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</si>
  <si>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</si>
  <si>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</si>
  <si>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</si>
  <si>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</si>
  <si>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</si>
  <si>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</si>
  <si>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</si>
  <si>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</si>
  <si>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</si>
  <si>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</si>
  <si>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</si>
  <si>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</si>
  <si>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</si>
  <si>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</si>
  <si>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</si>
  <si>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</si>
  <si>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</si>
  <si>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</si>
  <si>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</si>
  <si>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</si>
  <si>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</si>
  <si>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</si>
  <si>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</si>
  <si>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</si>
  <si>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</si>
  <si>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</si>
  <si>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</si>
  <si>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</si>
  <si>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</si>
  <si>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</si>
  <si>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</si>
  <si>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</si>
  <si>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</si>
  <si>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</si>
  <si>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</si>
  <si>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</si>
  <si>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</si>
  <si>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</si>
  <si>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</si>
  <si>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</si>
  <si>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</si>
  <si>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</si>
  <si>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</si>
  <si>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</si>
  <si>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</si>
  <si>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</si>
  <si>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</si>
  <si>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</si>
  <si>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</si>
  <si>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</si>
  <si>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</si>
  <si>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</si>
  <si>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</si>
  <si>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</si>
  <si>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</si>
  <si>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</si>
  <si>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</si>
  <si>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</si>
  <si>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</si>
  <si>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</si>
  <si>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</si>
  <si>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</si>
  <si>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</si>
  <si>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</si>
  <si>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</si>
  <si>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</si>
  <si>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</si>
  <si>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</si>
  <si>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</si>
  <si>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</si>
  <si>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</si>
  <si>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</si>
  <si>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</si>
  <si>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</si>
  <si>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</si>
  <si>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</si>
  <si>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</si>
  <si>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</si>
  <si>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</si>
  <si>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</si>
  <si>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</si>
  <si>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</si>
  <si>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</si>
  <si>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</si>
  <si>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</si>
  <si>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</si>
  <si>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</si>
  <si>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</si>
  <si>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</si>
  <si>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</si>
  <si>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</si>
  <si>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</si>
  <si>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</si>
  <si>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</si>
  <si>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</si>
  <si>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</si>
  <si>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</si>
  <si>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</si>
  <si>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</si>
  <si>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</si>
  <si>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</si>
  <si>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</si>
  <si>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</si>
  <si>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</si>
  <si>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</si>
  <si>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</si>
  <si>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</si>
  <si>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</si>
  <si>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</si>
  <si>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</si>
  <si>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</si>
  <si>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</si>
  <si>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</si>
  <si>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</si>
  <si>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</si>
  <si>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</si>
  <si>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</si>
  <si>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</si>
  <si>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</si>
  <si>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</si>
  <si>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</si>
  <si>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</si>
  <si>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</si>
  <si>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</si>
  <si>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</si>
  <si>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</si>
  <si>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</si>
  <si>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</si>
  <si>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</si>
  <si>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</si>
  <si>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</si>
  <si>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</si>
  <si>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</si>
  <si>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</si>
  <si>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</si>
  <si>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</si>
  <si>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</si>
  <si>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</si>
  <si>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</si>
  <si>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</si>
  <si>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</si>
  <si>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</si>
  <si>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</si>
  <si>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</si>
  <si>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</si>
  <si>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</si>
  <si>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</si>
  <si>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</si>
  <si>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</si>
  <si>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</si>
  <si>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</si>
  <si>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</si>
  <si>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</si>
  <si>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</si>
  <si>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</si>
  <si>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</si>
  <si>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</si>
  <si>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</si>
  <si>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</si>
  <si>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</si>
  <si>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</si>
  <si>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</si>
  <si>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</si>
  <si>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</si>
  <si>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</si>
  <si>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</si>
  <si>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</si>
  <si>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</si>
  <si>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</si>
  <si>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</si>
  <si>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</si>
  <si>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</si>
  <si>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</si>
  <si>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</si>
  <si>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</si>
  <si>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</si>
  <si>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</si>
  <si>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</si>
  <si>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</si>
  <si>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</si>
  <si>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</si>
  <si>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</si>
  <si>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</si>
  <si>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</si>
  <si>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</si>
  <si>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</si>
  <si>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</si>
  <si>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</si>
  <si>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</si>
  <si>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</si>
  <si>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</si>
  <si>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</si>
  <si>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</si>
  <si>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</si>
  <si>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</si>
  <si>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</si>
  <si>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</si>
  <si>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</si>
  <si>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</si>
  <si>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</si>
  <si>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</si>
  <si>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</si>
  <si>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</si>
  <si>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</si>
  <si>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</si>
  <si>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</si>
  <si>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</si>
  <si>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</si>
  <si>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</si>
  <si>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</si>
  <si>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</si>
  <si>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</si>
  <si>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</si>
  <si>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</si>
  <si>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</si>
  <si>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</si>
  <si>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</si>
  <si>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</si>
  <si>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</si>
  <si>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</si>
  <si>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</si>
  <si>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</si>
  <si>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</si>
  <si>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</si>
  <si>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</si>
  <si>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</si>
  <si>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</si>
  <si>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</si>
  <si>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</si>
  <si>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</si>
  <si>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</si>
  <si>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</si>
  <si>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</si>
  <si>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</si>
  <si>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</si>
  <si>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</si>
  <si>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</si>
  <si>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</si>
  <si>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</si>
  <si>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</si>
  <si>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</si>
  <si>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</si>
  <si>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</si>
  <si>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</si>
  <si>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</si>
  <si>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</si>
  <si>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</si>
  <si>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</si>
  <si>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</si>
  <si>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</si>
  <si>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</si>
  <si>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</si>
  <si>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</si>
  <si>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</si>
  <si>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</si>
  <si>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</si>
  <si>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</si>
  <si>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</si>
  <si>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</si>
  <si>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</si>
  <si>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</si>
  <si>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</si>
  <si>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</si>
  <si>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</si>
  <si>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</si>
  <si>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</si>
  <si>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</si>
  <si>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</si>
  <si>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</si>
  <si>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</si>
  <si>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</si>
  <si>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</si>
  <si>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</si>
  <si>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</si>
  <si>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</si>
  <si>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</si>
  <si>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</si>
  <si>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</si>
  <si>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</si>
  <si>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</si>
  <si>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</si>
  <si>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</si>
  <si>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</si>
  <si>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</si>
  <si>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</si>
  <si>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</si>
  <si>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</si>
  <si>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</si>
  <si>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</si>
  <si>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</si>
  <si>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</si>
  <si>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</si>
  <si>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</si>
  <si>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</si>
  <si>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</si>
  <si>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</si>
  <si>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</si>
  <si>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</si>
  <si>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</si>
  <si>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</si>
  <si>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</si>
  <si>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</si>
  <si>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</si>
  <si>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</si>
  <si>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</si>
  <si>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</si>
  <si>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</si>
  <si>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</si>
  <si>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</si>
  <si>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</si>
  <si>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</si>
  <si>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</si>
  <si>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</si>
  <si>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</si>
  <si>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</si>
  <si>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</si>
  <si>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</si>
  <si>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</si>
  <si>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</si>
  <si>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</si>
  <si>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</si>
  <si>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</si>
  <si>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</si>
  <si>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</si>
  <si>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</si>
  <si>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</si>
  <si>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</si>
  <si>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</si>
  <si>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</si>
  <si>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</si>
  <si>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</si>
  <si>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</si>
  <si>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</si>
  <si>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</si>
  <si>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</si>
  <si>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</si>
  <si>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</si>
  <si>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</si>
  <si>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</si>
  <si>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</si>
  <si>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</si>
  <si>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</si>
  <si>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</si>
  <si>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</si>
  <si>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</si>
  <si>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</si>
  <si>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</si>
  <si>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</si>
  <si>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</si>
  <si>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</si>
  <si>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</si>
  <si>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</si>
  <si>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</si>
  <si>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</si>
  <si>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</si>
  <si>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</si>
  <si>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</si>
  <si>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</si>
  <si>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</si>
  <si>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</si>
  <si>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</si>
  <si>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</si>
  <si>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</si>
  <si>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</si>
  <si>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</si>
  <si>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</si>
  <si>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</si>
  <si>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</si>
  <si>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</si>
  <si>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</si>
  <si>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</si>
  <si>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</si>
  <si>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</si>
  <si>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</si>
  <si>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</si>
  <si>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</si>
  <si>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</si>
  <si>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</si>
  <si>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</si>
  <si>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</si>
  <si>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</si>
  <si>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</si>
  <si>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</si>
  <si>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</si>
  <si>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</si>
  <si>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</si>
  <si>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</si>
  <si>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</si>
  <si>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</si>
  <si>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</si>
  <si>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</si>
  <si>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</si>
  <si>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</si>
  <si>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</si>
  <si>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</si>
  <si>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</si>
  <si>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</si>
  <si>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</si>
  <si>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</si>
  <si>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</si>
  <si>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</si>
  <si>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</si>
  <si>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</si>
  <si>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</si>
  <si>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</si>
  <si>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</si>
  <si>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</si>
  <si>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</si>
  <si>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</si>
  <si>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</si>
  <si>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</si>
  <si>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</si>
  <si>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</si>
  <si>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</si>
  <si>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</si>
  <si>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</si>
  <si>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</si>
  <si>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</si>
  <si>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</si>
  <si>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</si>
  <si>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</si>
  <si>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</si>
  <si>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</si>
  <si>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</si>
  <si>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</si>
  <si>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</si>
  <si>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</si>
  <si>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</si>
  <si>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</si>
  <si>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</si>
  <si>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</si>
  <si>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</si>
  <si>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</si>
  <si>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</si>
  <si>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</si>
  <si>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</si>
  <si>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</si>
  <si>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</si>
  <si>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</si>
  <si>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</si>
  <si>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</si>
  <si>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</si>
  <si>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</si>
  <si>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</si>
  <si>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</si>
  <si>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</si>
  <si>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</si>
  <si>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</si>
  <si>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</si>
  <si>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</si>
  <si>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</si>
  <si>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</si>
  <si>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</si>
  <si>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</si>
  <si>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</si>
  <si>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</si>
  <si>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</si>
  <si>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</si>
  <si>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</si>
  <si>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</si>
  <si>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</si>
  <si>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</si>
  <si>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</si>
  <si>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</si>
  <si>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</si>
  <si>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</si>
  <si>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</si>
  <si>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</si>
  <si>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</si>
  <si>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</si>
  <si>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</si>
  <si>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</si>
  <si>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</si>
  <si>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</si>
  <si>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</si>
  <si>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</si>
  <si>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</si>
  <si>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</si>
  <si>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</si>
  <si>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</si>
  <si>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</si>
  <si>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</si>
  <si>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</si>
  <si>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</si>
  <si>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</si>
  <si>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</si>
  <si>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</si>
  <si>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</si>
  <si>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</si>
  <si>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</si>
  <si>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</si>
  <si>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</si>
  <si>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</si>
  <si>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</si>
  <si>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</si>
  <si>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</si>
  <si>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</si>
  <si>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</si>
  <si>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</si>
  <si>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</si>
  <si>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</si>
  <si>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</si>
  <si>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</si>
  <si>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</si>
  <si>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</si>
  <si>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</si>
  <si>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</si>
  <si>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</si>
  <si>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</si>
  <si>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</si>
  <si>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</si>
  <si>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</si>
  <si>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</si>
  <si>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</si>
  <si>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</si>
  <si>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</si>
  <si>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</si>
  <si>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</si>
  <si>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</si>
  <si>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</si>
  <si>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</si>
  <si>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</si>
  <si>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</si>
  <si>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</si>
  <si>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</si>
  <si>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</si>
  <si>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</si>
  <si>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</si>
  <si>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</si>
  <si>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</si>
  <si>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</si>
  <si>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</si>
  <si>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</si>
  <si>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</si>
  <si>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</si>
  <si>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</si>
  <si>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</si>
  <si>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</si>
  <si>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</si>
  <si>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</si>
  <si>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</si>
  <si>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</si>
  <si>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</si>
  <si>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</si>
  <si>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</si>
  <si>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</si>
  <si>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</si>
  <si>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</si>
  <si>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</si>
  <si>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</si>
  <si>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</si>
  <si>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</si>
  <si>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</si>
  <si>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</si>
  <si>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</si>
  <si>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</si>
  <si>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</si>
  <si>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</si>
  <si>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</si>
  <si>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</si>
  <si>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</si>
  <si>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</si>
  <si>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</si>
  <si>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</si>
  <si>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</si>
  <si>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</si>
  <si>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</si>
  <si>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</si>
  <si>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</si>
  <si>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</si>
  <si>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</si>
  <si>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</si>
  <si>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</si>
  <si>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</si>
  <si>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</si>
  <si>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</si>
  <si>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</si>
  <si>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</si>
  <si>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</si>
  <si>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</si>
  <si>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</si>
  <si>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</si>
  <si>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</si>
  <si>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</si>
  <si>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</si>
  <si>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</si>
  <si>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</si>
  <si>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</si>
  <si>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</si>
  <si>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</si>
  <si>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</si>
  <si>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</si>
  <si>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</si>
  <si>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</si>
  <si>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</si>
  <si>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</si>
  <si>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</si>
  <si>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</si>
  <si>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</si>
  <si>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</si>
  <si>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</si>
  <si>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</si>
  <si>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</si>
  <si>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</si>
  <si>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</si>
  <si>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</si>
  <si>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</si>
  <si>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</si>
  <si>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</si>
  <si>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</si>
  <si>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</si>
  <si>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</si>
  <si>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</si>
  <si>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</si>
  <si>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</si>
  <si>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</si>
  <si>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</si>
  <si>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</si>
  <si>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</si>
  <si>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</si>
  <si>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</si>
  <si>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</si>
  <si>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</si>
  <si>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</si>
  <si>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</si>
  <si>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</si>
  <si>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</si>
  <si>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</si>
  <si>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</si>
  <si>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</si>
  <si>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</si>
  <si>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</si>
  <si>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</si>
  <si>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</si>
  <si>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</si>
  <si>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</si>
  <si>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</si>
  <si>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</si>
  <si>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</si>
  <si>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</si>
  <si>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</si>
  <si>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</si>
  <si>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</si>
  <si>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</si>
  <si>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</si>
  <si>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</si>
  <si>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</si>
  <si>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</si>
  <si>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</si>
  <si>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</si>
  <si>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</si>
  <si>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</si>
  <si>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</si>
  <si>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</si>
  <si>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</si>
  <si>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</si>
  <si>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</si>
  <si>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</si>
  <si>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</si>
  <si>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</si>
  <si>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</si>
  <si>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</si>
  <si>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</si>
  <si>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</si>
  <si>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</si>
  <si>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</si>
  <si>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</si>
  <si>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</si>
  <si>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</si>
  <si>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</si>
  <si>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</si>
  <si>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</si>
  <si>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</si>
  <si>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</si>
  <si>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</si>
  <si>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</si>
  <si>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</si>
  <si>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</si>
  <si>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</si>
  <si>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</si>
  <si>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</si>
  <si>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</si>
  <si>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</si>
  <si>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</si>
  <si>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</si>
  <si>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</si>
  <si>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</si>
  <si>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</si>
  <si>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</si>
  <si>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</si>
  <si>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</si>
  <si>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</si>
  <si>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</si>
  <si>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</si>
  <si>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</si>
  <si>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</si>
  <si>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</si>
  <si>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</si>
  <si>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</si>
  <si>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</si>
  <si>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</si>
  <si>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</si>
  <si>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</si>
  <si>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</si>
  <si>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</si>
  <si>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</si>
  <si>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</si>
  <si>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</si>
  <si>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</si>
  <si>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</si>
  <si>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</si>
  <si>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</si>
  <si>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</si>
  <si>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</si>
  <si>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</si>
  <si>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</si>
  <si>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</si>
  <si>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</si>
  <si>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</si>
  <si>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</si>
  <si>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</si>
  <si>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</si>
  <si>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</si>
  <si>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</si>
  <si>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</si>
  <si>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</si>
  <si>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</si>
  <si>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</si>
  <si>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</si>
  <si>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</si>
  <si>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</si>
  <si>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</si>
  <si>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</si>
  <si>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</si>
  <si>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</si>
  <si>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</si>
  <si>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</si>
  <si>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</si>
  <si>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</si>
  <si>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</si>
  <si>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</si>
  <si>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</si>
  <si>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</si>
  <si>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</si>
  <si>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</si>
  <si>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</si>
  <si>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</si>
  <si>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</si>
  <si>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</si>
  <si>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</si>
  <si>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</si>
  <si>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</si>
  <si>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</si>
  <si>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</si>
  <si>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</si>
  <si>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</si>
  <si>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</si>
  <si>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</si>
  <si>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</si>
  <si>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</si>
  <si>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</si>
  <si>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</si>
  <si>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</si>
  <si>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</si>
  <si>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</si>
  <si>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</si>
  <si>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</si>
  <si>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</si>
  <si>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</si>
  <si>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</si>
  <si>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</si>
  <si>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</si>
  <si>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</si>
  <si>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</si>
  <si>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</si>
  <si>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</si>
  <si>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</si>
  <si>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</si>
  <si>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</si>
  <si>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</si>
  <si>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</si>
  <si>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</si>
  <si>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</si>
  <si>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</si>
  <si>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</si>
  <si>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</si>
  <si>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</si>
  <si>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</si>
  <si>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</si>
  <si>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</si>
  <si>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</si>
  <si>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</si>
  <si>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</si>
  <si>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</si>
  <si>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</si>
  <si>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</si>
  <si>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</si>
  <si>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</si>
  <si>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</si>
  <si>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</si>
  <si>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</si>
  <si>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</si>
  <si>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</si>
  <si>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</si>
  <si>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</si>
  <si>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</si>
  <si>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</si>
  <si>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</si>
  <si>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</si>
  <si>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</si>
  <si>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</si>
  <si>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</si>
  <si>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</si>
  <si>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</si>
  <si>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</si>
  <si>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</si>
  <si>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</si>
  <si>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</si>
  <si>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</si>
  <si>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</si>
  <si>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</si>
  <si>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</si>
  <si>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</si>
  <si>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</si>
  <si>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</si>
  <si>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</si>
  <si>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</si>
  <si>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</si>
  <si>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</si>
  <si>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</si>
  <si>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</si>
  <si>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</si>
  <si>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</si>
  <si>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</si>
  <si>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</si>
  <si>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</si>
  <si>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</si>
  <si>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</si>
  <si>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</si>
  <si>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</si>
  <si>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</si>
  <si>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</si>
  <si>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</si>
  <si>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</si>
  <si>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</si>
  <si>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</si>
  <si>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</si>
  <si>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</si>
  <si>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</si>
  <si>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</si>
  <si>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</si>
  <si>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</si>
  <si>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</si>
  <si>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</si>
  <si>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</si>
  <si>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</si>
  <si>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</si>
  <si>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</si>
  <si>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</si>
  <si>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</si>
  <si>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</si>
  <si>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</si>
  <si>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</si>
  <si>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</si>
  <si>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</si>
  <si>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</si>
  <si>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</si>
  <si>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</si>
  <si>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</si>
  <si>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</si>
  <si>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</si>
  <si>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</si>
  <si>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</si>
  <si>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</si>
  <si>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</si>
  <si>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</si>
  <si>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</si>
  <si>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</si>
  <si>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</si>
  <si>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</si>
  <si>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</si>
  <si>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</si>
  <si>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</si>
  <si>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</si>
  <si>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</si>
  <si>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</si>
  <si>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</si>
  <si>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</si>
  <si>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</si>
  <si>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</si>
  <si>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</si>
  <si>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</si>
  <si>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</si>
  <si>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</si>
  <si>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</si>
  <si>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</si>
  <si>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</si>
  <si>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</si>
  <si>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</si>
  <si>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</si>
  <si>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</si>
  <si>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</si>
  <si>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</si>
  <si>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</si>
  <si>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</si>
  <si>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</si>
  <si>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</si>
  <si>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</si>
  <si>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</si>
  <si>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</si>
  <si>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</si>
  <si>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</si>
  <si>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</si>
  <si>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</si>
  <si>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</si>
  <si>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</si>
  <si>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</si>
  <si>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</si>
  <si>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</si>
  <si>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</si>
  <si>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</si>
  <si>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</si>
  <si>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</si>
  <si>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</si>
  <si>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</si>
  <si>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</si>
  <si>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</si>
  <si>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</si>
  <si>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</si>
  <si>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</si>
  <si>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</si>
  <si>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</si>
  <si>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</si>
  <si>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</si>
  <si>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</si>
  <si>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</si>
  <si>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</si>
  <si>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</si>
  <si>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</si>
  <si>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</si>
  <si>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</si>
  <si>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</si>
  <si>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</si>
  <si>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</si>
  <si>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</si>
  <si>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</si>
  <si>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</si>
  <si>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</si>
  <si>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</si>
  <si>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</si>
  <si>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</si>
  <si>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</si>
  <si>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</si>
  <si>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</si>
  <si>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</si>
  <si>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</si>
  <si>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</si>
  <si>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</si>
  <si>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</si>
  <si>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</si>
  <si>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</si>
  <si>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</si>
  <si>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</si>
  <si>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</si>
  <si>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</si>
  <si>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</si>
  <si>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</si>
  <si>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</si>
  <si>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</si>
  <si>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</si>
  <si>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</si>
  <si>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</si>
  <si>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</si>
  <si>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</si>
  <si>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</si>
  <si>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</si>
  <si>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</si>
  <si>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</si>
  <si>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</si>
  <si>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</si>
  <si>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</si>
  <si>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</si>
  <si>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</si>
  <si>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</si>
  <si>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</si>
  <si>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</si>
  <si>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</si>
  <si>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</si>
  <si>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</si>
  <si>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</si>
  <si>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</si>
  <si>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</si>
  <si>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</si>
  <si>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</si>
  <si>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</si>
  <si>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</si>
  <si>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</si>
  <si>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</si>
  <si>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</si>
  <si>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</si>
  <si>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</si>
  <si>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</si>
  <si>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</si>
  <si>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</si>
  <si>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</si>
  <si>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</si>
  <si>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</si>
  <si>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</si>
  <si>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</si>
  <si>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</si>
  <si>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</si>
  <si>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</si>
  <si>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</si>
  <si>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</si>
  <si>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</si>
  <si>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</si>
  <si>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</si>
  <si>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</si>
  <si>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</si>
  <si>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</si>
  <si>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</si>
  <si>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</si>
  <si>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</si>
  <si>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</si>
  <si>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</si>
  <si>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</si>
  <si>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</si>
  <si>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</si>
  <si>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</si>
  <si>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</si>
  <si>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</si>
  <si>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</si>
  <si>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</si>
  <si>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</si>
  <si>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</si>
  <si>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</si>
  <si>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</si>
  <si>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</si>
  <si>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</si>
  <si>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</si>
  <si>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</si>
  <si>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</si>
  <si>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</si>
  <si>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</si>
  <si>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</si>
  <si>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</si>
  <si>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</si>
  <si>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</si>
  <si>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</si>
  <si>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</si>
  <si>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</si>
  <si>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</si>
  <si>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</si>
  <si>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</si>
  <si>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</si>
  <si>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</si>
  <si>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</si>
  <si>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</si>
  <si>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</si>
  <si>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</si>
  <si>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</si>
  <si>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</si>
  <si>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</si>
  <si>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</si>
  <si>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</si>
  <si>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</si>
  <si>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</si>
  <si>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</si>
  <si>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</si>
  <si>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</si>
  <si>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</si>
  <si>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</si>
  <si>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</si>
  <si>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</si>
  <si>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</si>
  <si>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</si>
  <si>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</si>
  <si>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</si>
  <si>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</si>
  <si>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</si>
  <si>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</si>
  <si>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</si>
  <si>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</si>
  <si>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</si>
  <si>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</si>
  <si>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</si>
  <si>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</si>
  <si>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</si>
  <si>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</si>
  <si>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</si>
  <si>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</si>
  <si>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</si>
  <si>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</si>
  <si>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</si>
  <si>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</si>
  <si>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</si>
  <si>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</si>
  <si>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</si>
  <si>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</si>
  <si>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</si>
  <si>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</si>
  <si>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</si>
  <si>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</si>
  <si>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</si>
  <si>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</si>
  <si>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</si>
  <si>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</si>
  <si>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</si>
  <si>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</si>
  <si>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</si>
  <si>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</si>
  <si>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</si>
  <si>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</si>
  <si>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</si>
  <si>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</si>
  <si>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</si>
  <si>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</si>
  <si>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</si>
  <si>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</si>
  <si>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</si>
  <si>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</si>
  <si>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</si>
  <si>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</si>
  <si>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</si>
  <si>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</si>
  <si>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</si>
  <si>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</si>
  <si>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</si>
  <si>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</si>
  <si>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</si>
  <si>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</si>
  <si>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</si>
  <si>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</si>
  <si>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</si>
  <si>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</si>
  <si>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</si>
  <si>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</si>
  <si>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</si>
  <si>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</si>
  <si>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</si>
  <si>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</si>
  <si>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</si>
  <si>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</si>
  <si>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</si>
  <si>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</si>
  <si>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</si>
  <si>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</si>
  <si>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</si>
  <si>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</si>
  <si>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</si>
  <si>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</si>
  <si>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</si>
  <si>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</si>
  <si>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</si>
  <si>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</si>
  <si>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</si>
  <si>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</si>
  <si>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</si>
  <si>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</si>
  <si>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</si>
  <si>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</si>
  <si>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</si>
  <si>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</si>
  <si>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</si>
  <si>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</si>
  <si>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</si>
  <si>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</si>
  <si>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</si>
  <si>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</si>
  <si>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</si>
  <si>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</si>
  <si>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</si>
  <si>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</si>
  <si>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</si>
  <si>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</si>
  <si>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</si>
  <si>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</si>
  <si>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</si>
  <si>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</si>
  <si>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</si>
  <si>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</si>
  <si>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</si>
  <si>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</si>
  <si>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</si>
  <si>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</si>
  <si>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</si>
  <si>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</si>
  <si>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</si>
  <si>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</si>
  <si>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</si>
  <si>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</si>
  <si>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</si>
  <si>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</si>
  <si>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</si>
  <si>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</si>
  <si>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</si>
  <si>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</si>
  <si>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</si>
  <si>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</si>
  <si>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</si>
  <si>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</si>
  <si>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</si>
  <si>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</si>
  <si>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</si>
  <si>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</si>
  <si>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</si>
  <si>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</si>
  <si>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</si>
  <si>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</si>
  <si>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</si>
  <si>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</si>
  <si>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</si>
  <si>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</si>
  <si>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</si>
  <si>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</si>
  <si>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</si>
  <si>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</si>
  <si>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</si>
  <si>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</si>
  <si>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</si>
  <si>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</si>
  <si>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</si>
  <si>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</si>
  <si>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</si>
  <si>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</si>
  <si>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</si>
  <si>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</si>
  <si>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</si>
  <si>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</si>
  <si>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</si>
  <si>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</si>
  <si>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</si>
  <si>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</si>
  <si>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</si>
  <si>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</si>
  <si>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</si>
  <si>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</si>
  <si>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</si>
  <si>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</si>
  <si>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</si>
  <si>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</si>
  <si>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</si>
  <si>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</si>
  <si>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</si>
  <si>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</si>
  <si>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</si>
  <si>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</si>
  <si>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</si>
  <si>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</si>
  <si>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</si>
  <si>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</si>
  <si>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</si>
  <si>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</si>
  <si>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</si>
  <si>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</si>
  <si>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</si>
  <si>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</si>
  <si>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</si>
  <si>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</si>
  <si>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</si>
  <si>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</si>
  <si>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</si>
  <si>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</si>
  <si>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</si>
  <si>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</si>
  <si>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</si>
  <si>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</si>
  <si>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</si>
  <si>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</si>
  <si>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</si>
  <si>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</si>
  <si>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</si>
  <si>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</si>
  <si>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</si>
  <si>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</si>
  <si>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</si>
  <si>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</si>
  <si>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</si>
  <si>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</si>
  <si>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</si>
  <si>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</si>
  <si>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</si>
  <si>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</si>
  <si>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</si>
  <si>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</si>
  <si>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</si>
  <si>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</si>
  <si>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</si>
  <si>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</si>
  <si>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</si>
  <si>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</si>
  <si>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</si>
  <si>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</si>
  <si>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</si>
  <si>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</si>
  <si>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</si>
  <si>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</si>
  <si>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</si>
  <si>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</si>
  <si>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</si>
  <si>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</si>
  <si>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</si>
  <si>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</si>
  <si>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</si>
  <si>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</si>
  <si>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</si>
  <si>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</si>
  <si>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</si>
  <si>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</si>
  <si>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</si>
  <si>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</si>
  <si>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</si>
  <si>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</si>
  <si>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</si>
  <si>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</si>
  <si>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</si>
  <si>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</si>
  <si>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</si>
  <si>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</si>
  <si>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</si>
  <si>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</si>
  <si>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</si>
  <si>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</si>
  <si>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</si>
  <si>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</si>
  <si>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</si>
  <si>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</si>
  <si>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</si>
  <si>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</si>
  <si>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</si>
  <si>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</si>
  <si>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</si>
  <si>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</si>
  <si>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</si>
  <si>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</si>
  <si>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</si>
  <si>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</si>
  <si>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</si>
  <si>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</si>
  <si>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</si>
  <si>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</si>
  <si>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</si>
  <si>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</si>
  <si>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</si>
  <si>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</si>
  <si>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</si>
  <si>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</si>
  <si>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</si>
  <si>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</si>
  <si>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</si>
  <si>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</si>
  <si>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</si>
  <si>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</si>
  <si>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</si>
  <si>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</si>
  <si>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</si>
  <si>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</si>
  <si>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</si>
  <si>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</si>
  <si>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</si>
  <si>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</si>
  <si>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</si>
  <si>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</si>
  <si>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</si>
  <si>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</si>
  <si>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</si>
  <si>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</si>
  <si>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</si>
  <si>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</si>
  <si>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</si>
  <si>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</si>
  <si>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</si>
  <si>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</si>
  <si>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</si>
  <si>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</si>
  <si>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</si>
  <si>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</si>
  <si>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</si>
  <si>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</si>
  <si>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</si>
  <si>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</si>
  <si>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</si>
  <si>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</si>
  <si>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</si>
  <si>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</si>
  <si>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</si>
  <si>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</si>
  <si>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</si>
  <si>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</si>
  <si>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</si>
  <si>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</si>
  <si>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</si>
  <si>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</si>
  <si>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</si>
  <si>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</si>
  <si>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</si>
  <si>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</si>
  <si>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</si>
  <si>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</si>
  <si>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</si>
  <si>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</si>
  <si>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</si>
  <si>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</si>
  <si>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</si>
  <si>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</si>
  <si>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</si>
  <si>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</si>
  <si>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</si>
  <si>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</si>
  <si>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</si>
  <si>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</si>
  <si>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</si>
  <si>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</si>
  <si>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</si>
  <si>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</si>
  <si>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</si>
  <si>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</si>
  <si>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</si>
  <si>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</si>
  <si>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</si>
  <si>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</si>
  <si>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</si>
  <si>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</si>
  <si>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</si>
  <si>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</si>
  <si>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</si>
  <si>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</si>
  <si>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</si>
  <si>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</si>
  <si>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</si>
  <si>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</si>
  <si>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</si>
  <si>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</si>
  <si>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</si>
  <si>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</si>
  <si>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</si>
  <si>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</si>
  <si>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</si>
  <si>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</si>
  <si>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</si>
  <si>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</si>
  <si>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</si>
  <si>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</si>
  <si>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</si>
  <si>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</si>
  <si>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</si>
  <si>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</si>
  <si>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</si>
  <si>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</si>
  <si>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</si>
  <si>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</si>
  <si>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</si>
  <si>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</si>
  <si>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</si>
  <si>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</si>
  <si>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</si>
  <si>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</si>
  <si>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</si>
  <si>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</si>
  <si>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</si>
  <si>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</si>
  <si>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</si>
  <si>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</si>
  <si>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</si>
  <si>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</si>
  <si>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</si>
  <si>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</si>
  <si>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</si>
  <si>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</si>
  <si>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</si>
  <si>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</si>
  <si>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</si>
  <si>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</si>
  <si>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</si>
  <si>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</si>
  <si>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</si>
  <si>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</si>
  <si>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</si>
  <si>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</si>
  <si>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</si>
  <si>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</si>
  <si>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</si>
  <si>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</si>
  <si>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</si>
  <si>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</si>
  <si>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</si>
  <si>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</si>
  <si>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</si>
  <si>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</si>
  <si>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</si>
  <si>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</si>
  <si>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</si>
  <si>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</si>
  <si>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</si>
  <si>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</si>
  <si>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</si>
  <si>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</si>
  <si>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</si>
  <si>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</si>
  <si>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</si>
  <si>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</si>
  <si>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</si>
  <si>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</si>
  <si>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</si>
  <si>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</si>
  <si>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</si>
  <si>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</si>
  <si>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</si>
  <si>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</si>
  <si>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</si>
  <si>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</si>
  <si>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</si>
  <si>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</si>
  <si>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</si>
  <si>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</si>
  <si>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</si>
  <si>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</si>
  <si>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</si>
  <si>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</si>
  <si>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</si>
  <si>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</si>
  <si>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</si>
  <si>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</si>
  <si>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</si>
  <si>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</si>
  <si>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</si>
  <si>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</si>
  <si>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</si>
  <si>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</si>
  <si>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</si>
  <si>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</si>
  <si>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</si>
  <si>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</si>
  <si>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</si>
  <si>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</si>
  <si>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</si>
  <si>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</si>
  <si>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</si>
  <si>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</si>
  <si>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</si>
  <si>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</si>
  <si>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</si>
  <si>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</si>
  <si>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</si>
  <si>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</si>
  <si>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</si>
  <si>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</si>
  <si>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</si>
  <si>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</si>
  <si>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</si>
  <si>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</si>
  <si>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</si>
  <si>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</si>
  <si>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</si>
  <si>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</si>
  <si>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</si>
  <si>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</si>
  <si>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</si>
  <si>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</si>
  <si>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</si>
  <si>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</si>
  <si>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</si>
  <si>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</si>
  <si>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</si>
  <si>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</si>
  <si>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</si>
  <si>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</si>
  <si>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</si>
  <si>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</si>
  <si>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</si>
  <si>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</si>
  <si>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</si>
  <si>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</si>
  <si>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</si>
  <si>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</si>
  <si>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</si>
  <si>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</si>
  <si>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</si>
  <si>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</si>
  <si>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</si>
  <si>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</si>
  <si>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</si>
  <si>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</si>
  <si>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</si>
  <si>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</si>
  <si>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</si>
  <si>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</si>
  <si>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</si>
  <si>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</si>
  <si>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</si>
  <si>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</si>
  <si>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</si>
  <si>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</si>
  <si>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</si>
  <si>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</si>
  <si>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</si>
  <si>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</si>
  <si>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</si>
  <si>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</si>
  <si>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</si>
  <si>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</si>
  <si>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</si>
  <si>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</si>
  <si>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</si>
  <si>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</si>
  <si>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</si>
  <si>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</si>
  <si>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</si>
  <si>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</si>
  <si>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</si>
  <si>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</si>
  <si>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</si>
  <si>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</si>
  <si>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</si>
  <si>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</si>
  <si>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</si>
  <si>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</si>
  <si>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</si>
  <si>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</si>
  <si>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</si>
  <si>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</si>
  <si>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</si>
  <si>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</si>
  <si>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</si>
  <si>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</si>
  <si>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</si>
  <si>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</si>
  <si>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</si>
  <si>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</si>
  <si>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</si>
  <si>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</si>
  <si>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</si>
  <si>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</si>
  <si>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</si>
  <si>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</si>
  <si>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</si>
  <si>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</si>
  <si>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</si>
  <si>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</si>
  <si>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</si>
  <si>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</si>
  <si>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</si>
  <si>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</si>
  <si>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</si>
  <si>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</si>
  <si>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</si>
  <si>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</si>
  <si>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</si>
  <si>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</si>
  <si>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</si>
  <si>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</si>
  <si>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</si>
  <si>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</si>
  <si>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</si>
  <si>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</si>
  <si>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</si>
  <si>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</si>
  <si>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</si>
  <si>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</si>
  <si>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</si>
  <si>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</si>
  <si>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</si>
  <si>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</si>
  <si>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</si>
  <si>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</si>
  <si>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</si>
  <si>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</si>
  <si>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</si>
  <si>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</si>
  <si>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</si>
  <si>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</si>
  <si>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</si>
  <si>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</si>
  <si>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</si>
  <si>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</si>
  <si>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</si>
  <si>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</si>
  <si>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</si>
  <si>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</si>
  <si>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</si>
  <si>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</si>
  <si>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</si>
  <si>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</si>
  <si>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</si>
  <si>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</si>
  <si>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</si>
  <si>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</si>
  <si>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</si>
  <si>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</si>
  <si>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</si>
  <si>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</si>
  <si>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</si>
  <si>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</si>
  <si>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</si>
  <si>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</si>
  <si>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</si>
  <si>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</si>
  <si>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</si>
  <si>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</si>
  <si>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</si>
  <si>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</si>
  <si>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</si>
  <si>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</si>
  <si>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</si>
  <si>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</si>
  <si>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</si>
  <si>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</si>
  <si>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</si>
  <si>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</si>
  <si>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</si>
  <si>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</si>
  <si>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</si>
  <si>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</si>
  <si>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</si>
  <si>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</si>
  <si>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</si>
  <si>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</si>
  <si>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</si>
  <si>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</si>
  <si>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</si>
  <si>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</si>
  <si>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</si>
  <si>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</si>
  <si>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</si>
  <si>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</si>
  <si>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</si>
  <si>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</si>
  <si>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</si>
  <si>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</si>
  <si>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</si>
  <si>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</si>
  <si>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</si>
  <si>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</si>
  <si>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</si>
  <si>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</si>
  <si>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</si>
  <si>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</si>
  <si>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</si>
  <si>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</si>
  <si>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</si>
  <si>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</si>
  <si>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</si>
  <si>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</si>
  <si>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</si>
  <si>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</si>
  <si>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</si>
  <si>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</si>
  <si>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</si>
  <si>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</si>
  <si>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</si>
  <si>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</si>
  <si>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</si>
  <si>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</si>
  <si>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</si>
  <si>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</si>
  <si>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</si>
  <si>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</si>
  <si>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</si>
  <si>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</si>
  <si>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</si>
  <si>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</si>
  <si>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</si>
  <si>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</si>
  <si>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</si>
  <si>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</si>
  <si>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</si>
  <si>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</si>
  <si>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</si>
  <si>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</si>
  <si>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</si>
  <si>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</si>
  <si>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</si>
  <si>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</si>
  <si>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</si>
  <si>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</si>
  <si>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</si>
  <si>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</si>
  <si>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</si>
  <si>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</si>
  <si>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</si>
  <si>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</si>
  <si>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</si>
  <si>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</si>
  <si>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</si>
  <si>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</si>
  <si>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</si>
  <si>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</si>
  <si>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</si>
  <si>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</si>
  <si>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</si>
  <si>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</si>
  <si>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</si>
  <si>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</si>
  <si>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</si>
  <si>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</si>
  <si>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</si>
  <si>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</si>
  <si>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</si>
  <si>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</si>
  <si>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</si>
  <si>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</si>
  <si>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</si>
  <si>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</si>
  <si>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</si>
  <si>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</si>
  <si>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</si>
  <si>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</si>
  <si>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</si>
  <si>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</si>
  <si>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</si>
  <si>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</si>
  <si>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</si>
  <si>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</si>
  <si>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</si>
  <si>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</si>
  <si>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</si>
  <si>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</si>
  <si>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</si>
  <si>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</si>
  <si>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</si>
  <si>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</si>
  <si>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</si>
  <si>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</si>
  <si>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</si>
  <si>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</si>
  <si>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</si>
  <si>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</si>
  <si>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</si>
  <si>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</si>
  <si>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</si>
  <si>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</si>
  <si>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</si>
  <si>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</si>
  <si>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</si>
  <si>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</si>
  <si>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</si>
  <si>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</si>
  <si>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</si>
  <si>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</si>
  <si>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</si>
  <si>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</si>
  <si>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</si>
  <si>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</si>
  <si>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</si>
  <si>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</si>
  <si>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</si>
  <si>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</si>
  <si>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</si>
  <si>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</si>
  <si>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</si>
  <si>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</si>
  <si>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</si>
  <si>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</si>
  <si>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</si>
  <si>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</si>
  <si>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</si>
  <si>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</si>
  <si>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</si>
  <si>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</si>
  <si>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</si>
  <si>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</si>
  <si>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</si>
  <si>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</si>
  <si>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</si>
  <si>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</si>
  <si>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</si>
  <si>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</si>
  <si>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</si>
  <si>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</si>
  <si>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</si>
  <si>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</si>
  <si>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</si>
  <si>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</si>
  <si>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</si>
  <si>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</si>
  <si>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</si>
  <si>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</si>
  <si>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</si>
  <si>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</si>
  <si>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</si>
  <si>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</si>
  <si>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</si>
  <si>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</si>
  <si>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</si>
  <si>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</si>
  <si>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</si>
  <si>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</si>
  <si>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</si>
  <si>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</si>
  <si>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</si>
  <si>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</si>
  <si>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</si>
  <si>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</si>
  <si>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</si>
  <si>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</si>
  <si>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</si>
  <si>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</si>
  <si>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</si>
  <si>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</si>
  <si>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</si>
  <si>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</si>
  <si>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</si>
  <si>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</si>
  <si>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</si>
  <si>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</si>
  <si>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</si>
  <si>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</si>
  <si>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</si>
  <si>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</si>
  <si>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</si>
  <si>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</si>
  <si>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</si>
  <si>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</si>
  <si>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</si>
  <si>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</si>
  <si>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</si>
  <si>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</si>
  <si>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</si>
  <si>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</si>
  <si>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</si>
  <si>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</si>
  <si>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</si>
  <si>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</si>
  <si>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</si>
  <si>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</si>
  <si>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</si>
  <si>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</si>
  <si>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</si>
  <si>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</si>
  <si>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</si>
  <si>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</si>
  <si>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</si>
  <si>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</si>
  <si>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</si>
  <si>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</si>
  <si>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</si>
  <si>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</si>
  <si>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</si>
  <si>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</si>
  <si>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</si>
  <si>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</si>
  <si>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</si>
  <si>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</si>
  <si>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</si>
  <si>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</si>
  <si>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</si>
  <si>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</si>
  <si>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</si>
  <si>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</si>
  <si>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</si>
  <si>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</si>
  <si>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</si>
  <si>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</si>
  <si>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</si>
  <si>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</si>
  <si>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</si>
  <si>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</si>
  <si>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</si>
  <si>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</si>
  <si>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</si>
  <si>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</si>
  <si>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</si>
  <si>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</si>
  <si>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</si>
  <si>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</si>
  <si>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</si>
  <si>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</si>
  <si>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</si>
  <si>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</si>
  <si>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</si>
  <si>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</si>
  <si>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</si>
  <si>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</si>
  <si>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</si>
  <si>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</si>
  <si>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</si>
  <si>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</si>
  <si>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</si>
  <si>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</si>
  <si>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</si>
  <si>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</si>
  <si>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</si>
  <si>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</si>
  <si>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</si>
  <si>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</si>
  <si>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</si>
  <si>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</si>
  <si>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</si>
  <si>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</si>
  <si>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</si>
  <si>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</si>
  <si>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</si>
  <si>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</si>
  <si>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</si>
  <si>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</si>
  <si>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</si>
  <si>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</si>
  <si>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</si>
  <si>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</si>
  <si>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</si>
  <si>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</si>
  <si>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</si>
  <si>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</si>
  <si>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</si>
  <si>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</si>
  <si>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</si>
  <si>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</si>
  <si>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</si>
  <si>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</si>
  <si>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</si>
  <si>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</si>
  <si>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</si>
  <si>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</si>
  <si>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</si>
  <si>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</si>
  <si>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</si>
  <si>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</si>
  <si>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</si>
  <si>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</si>
  <si>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</si>
  <si>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</si>
  <si>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</si>
  <si>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</si>
  <si>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</si>
  <si>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</si>
  <si>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</si>
  <si>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</si>
  <si>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</si>
  <si>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</si>
  <si>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</si>
  <si>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</si>
  <si>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</si>
  <si>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</si>
  <si>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</si>
  <si>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</si>
  <si>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</si>
  <si>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</si>
  <si>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</si>
  <si>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</si>
  <si>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</si>
  <si>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</si>
  <si>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</si>
  <si>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</si>
  <si>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</si>
  <si>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</si>
  <si>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</si>
  <si>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</si>
  <si>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</si>
  <si>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</si>
  <si>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</si>
  <si>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</si>
  <si>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</si>
  <si>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</si>
  <si>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</si>
  <si>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</si>
  <si>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</si>
  <si>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</si>
  <si>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</si>
  <si>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</si>
  <si>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</si>
  <si>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</si>
  <si>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</si>
  <si>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</si>
  <si>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</si>
  <si>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</si>
  <si>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</si>
  <si>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</si>
  <si>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</si>
  <si>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</si>
  <si>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</si>
  <si>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</si>
  <si>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</si>
  <si>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</si>
  <si>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</si>
  <si>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</si>
  <si>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</si>
  <si>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</si>
  <si>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</si>
  <si>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</si>
  <si>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</si>
  <si>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</si>
  <si>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</si>
  <si>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</si>
  <si>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</si>
  <si>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</si>
  <si>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</si>
  <si>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</si>
  <si>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</si>
  <si>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</si>
  <si>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</si>
  <si>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</si>
  <si>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</si>
  <si>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</si>
  <si>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</si>
  <si>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</si>
  <si>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</si>
  <si>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</si>
  <si>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</si>
  <si>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</si>
  <si>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</si>
  <si>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</si>
  <si>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</si>
  <si>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</si>
  <si>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</si>
  <si>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</si>
  <si>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</si>
  <si>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</si>
  <si>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</si>
  <si>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</si>
  <si>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</si>
  <si>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</si>
  <si>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</si>
  <si>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</si>
  <si>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</si>
  <si>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</si>
  <si>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</si>
  <si>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</si>
  <si>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</si>
  <si>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</si>
  <si>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</si>
  <si>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</si>
  <si>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</si>
  <si>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</si>
  <si>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</si>
  <si>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</si>
  <si>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</si>
  <si>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</si>
  <si>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</si>
  <si>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</si>
  <si>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</si>
  <si>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</si>
  <si>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</si>
  <si>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</si>
  <si>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</si>
  <si>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</si>
  <si>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</si>
  <si>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</si>
  <si>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</si>
  <si>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</si>
  <si>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</si>
  <si>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</si>
  <si>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</si>
  <si>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</si>
  <si>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</si>
  <si>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</si>
  <si>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</si>
  <si>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</si>
  <si>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</si>
  <si>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</si>
  <si>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</si>
  <si>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</si>
  <si>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</si>
  <si>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</si>
  <si>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</si>
  <si>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</si>
  <si>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</si>
  <si>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</si>
  <si>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</si>
  <si>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</si>
  <si>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</si>
  <si>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</si>
  <si>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</si>
  <si>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</si>
  <si>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</si>
  <si>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</si>
  <si>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</si>
  <si>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</si>
  <si>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</si>
  <si>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</si>
  <si>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</si>
  <si>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</si>
  <si>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</si>
  <si>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</si>
  <si>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</si>
  <si>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</si>
  <si>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</si>
  <si>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</si>
  <si>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</si>
  <si>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</si>
  <si>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</si>
  <si>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</si>
  <si>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</si>
  <si>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</si>
  <si>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</si>
  <si>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</si>
  <si>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</si>
  <si>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</si>
  <si>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</si>
  <si>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</si>
  <si>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</si>
  <si>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</si>
  <si>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</si>
  <si>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</si>
  <si>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</si>
  <si>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</si>
  <si>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</si>
  <si>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</si>
  <si>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</si>
  <si>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</si>
  <si>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</si>
  <si>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</si>
  <si>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</si>
  <si>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</si>
  <si>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</si>
  <si>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</si>
  <si>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</si>
  <si>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</si>
  <si>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</si>
  <si>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</si>
  <si>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</si>
  <si>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</si>
  <si>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</si>
  <si>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</si>
  <si>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</si>
  <si>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</si>
  <si>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</si>
  <si>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</si>
  <si>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</si>
  <si>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</si>
  <si>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</si>
  <si>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</si>
  <si>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</si>
  <si>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</si>
  <si>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</si>
  <si>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</si>
  <si>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</si>
  <si>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</si>
  <si>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</si>
  <si>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</si>
  <si>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</si>
  <si>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</si>
  <si>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</si>
  <si>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</si>
  <si>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</si>
  <si>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</si>
  <si>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</si>
  <si>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</si>
  <si>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</si>
  <si>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</si>
  <si>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</si>
  <si>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</si>
  <si>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</si>
  <si>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</si>
  <si>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</si>
  <si>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</si>
  <si>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</si>
  <si>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</si>
  <si>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</si>
  <si>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</si>
  <si>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</si>
  <si>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</si>
  <si>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</si>
  <si>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</si>
  <si>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</si>
  <si>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</si>
  <si>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</si>
  <si>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</si>
  <si>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</si>
  <si>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</si>
  <si>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</si>
  <si>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</si>
  <si>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</si>
  <si>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</si>
  <si>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</si>
  <si>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</si>
  <si>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</si>
  <si>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</si>
  <si>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</si>
  <si>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</si>
  <si>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</si>
  <si>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</si>
  <si>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</si>
  <si>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</si>
  <si>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</si>
  <si>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</si>
  <si>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</si>
  <si>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</si>
  <si>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</si>
  <si>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</si>
  <si>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</si>
  <si>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</si>
  <si>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</si>
  <si>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</si>
  <si>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</si>
  <si>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</si>
  <si>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</si>
  <si>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</si>
  <si>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</si>
  <si>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</si>
  <si>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</si>
  <si>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</si>
  <si>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</si>
  <si>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</si>
  <si>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</si>
  <si>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</si>
  <si>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</si>
  <si>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</si>
  <si>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</si>
  <si>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</si>
  <si>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</si>
  <si>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</si>
  <si>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</si>
  <si>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</si>
  <si>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</si>
  <si>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</si>
  <si>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</si>
  <si>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</si>
  <si>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</si>
  <si>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</si>
  <si>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</si>
  <si>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</si>
  <si>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</si>
  <si>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</si>
  <si>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</si>
  <si>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</si>
  <si>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</si>
  <si>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</si>
  <si>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</si>
  <si>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</si>
  <si>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</si>
  <si>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</si>
  <si>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</si>
  <si>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</si>
  <si>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</si>
  <si>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</si>
  <si>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</si>
  <si>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</si>
  <si>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</si>
  <si>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</si>
  <si>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</si>
  <si>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</si>
  <si>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</si>
  <si>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</si>
  <si>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</si>
  <si>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</si>
  <si>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</si>
  <si>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</si>
  <si>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</si>
  <si>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</si>
  <si>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</si>
  <si>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</si>
  <si>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</si>
  <si>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</si>
  <si>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</si>
  <si>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</si>
  <si>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</si>
  <si>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</si>
  <si>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</si>
  <si>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</si>
  <si>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</si>
  <si>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</si>
  <si>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</si>
  <si>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</si>
  <si>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</si>
  <si>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</si>
  <si>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</si>
  <si>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</si>
  <si>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</si>
  <si>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</si>
  <si>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</si>
  <si>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</si>
  <si>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</si>
  <si>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</si>
  <si>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</si>
  <si>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</si>
  <si>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</si>
  <si>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</si>
  <si>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</si>
  <si>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</si>
  <si>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</si>
  <si>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</si>
  <si>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</si>
  <si>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</si>
  <si>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</si>
  <si>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</si>
  <si>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</si>
  <si>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</si>
  <si>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</si>
  <si>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</si>
  <si>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</si>
  <si>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</si>
  <si>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</si>
  <si>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</si>
  <si>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</si>
  <si>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</si>
  <si>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</si>
  <si>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</si>
  <si>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</si>
  <si>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</si>
  <si>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</si>
  <si>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</si>
  <si>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</si>
  <si>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</si>
  <si>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</si>
  <si>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</si>
  <si>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</si>
  <si>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</si>
  <si>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</si>
  <si>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</si>
  <si>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</si>
  <si>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</si>
  <si>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</si>
  <si>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</si>
  <si>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</si>
  <si>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</si>
  <si>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</si>
  <si>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</si>
  <si>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</si>
  <si>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</si>
  <si>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</si>
  <si>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</si>
  <si>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</si>
  <si>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</si>
  <si>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</si>
  <si>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</si>
  <si>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</si>
  <si>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</si>
  <si>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</si>
  <si>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</si>
  <si>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</si>
  <si>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</si>
  <si>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</si>
  <si>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</si>
  <si>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</si>
  <si>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</si>
  <si>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</si>
  <si>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</si>
  <si>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</si>
  <si>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</si>
  <si>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</si>
  <si>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</si>
  <si>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</si>
  <si>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</si>
  <si>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</si>
  <si>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</si>
  <si>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</si>
  <si>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</si>
  <si>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</si>
  <si>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</si>
  <si>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</si>
  <si>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</si>
  <si>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</si>
  <si>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</si>
  <si>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</si>
  <si>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</si>
  <si>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</si>
  <si>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</si>
  <si>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</si>
  <si>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</si>
  <si>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</si>
  <si>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</si>
  <si>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</si>
  <si>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</si>
  <si>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</si>
  <si>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</si>
  <si>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</si>
  <si>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</si>
  <si>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</si>
  <si>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</si>
  <si>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</si>
  <si>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</si>
  <si>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</si>
  <si>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</si>
  <si>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</si>
  <si>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</si>
  <si>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</si>
  <si>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</si>
  <si>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</si>
  <si>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</si>
  <si>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</si>
  <si>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</si>
  <si>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</si>
  <si>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</si>
  <si>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</si>
  <si>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</si>
  <si>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</si>
  <si>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</si>
  <si>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</si>
  <si>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</si>
  <si>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</si>
  <si>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</si>
  <si>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</si>
  <si>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</si>
  <si>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</si>
  <si>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</si>
  <si>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</si>
  <si>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</si>
  <si>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</si>
  <si>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</si>
  <si>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</si>
  <si>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</si>
  <si>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</si>
  <si>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</si>
  <si>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</si>
  <si>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</si>
  <si>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</si>
  <si>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</si>
  <si>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</si>
  <si>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</si>
  <si>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</si>
  <si>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</si>
  <si>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</si>
  <si>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</si>
  <si>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</si>
  <si>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</si>
  <si>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</si>
  <si>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</si>
  <si>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</si>
  <si>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</si>
  <si>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</si>
  <si>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</si>
  <si>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</si>
  <si>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</si>
  <si>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</si>
  <si>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</si>
  <si>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</si>
  <si>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</si>
  <si>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</si>
  <si>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</si>
  <si>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</si>
  <si>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</si>
  <si>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</si>
  <si>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</si>
  <si>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</si>
  <si>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</si>
  <si>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</si>
  <si>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</si>
  <si>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</si>
  <si>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</si>
  <si>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</si>
  <si>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</si>
  <si>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</si>
  <si>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</si>
  <si>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</si>
  <si>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</si>
  <si>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</si>
  <si>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</si>
  <si>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</si>
  <si>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</si>
  <si>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</si>
  <si>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</si>
  <si>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</si>
  <si>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</si>
  <si>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</si>
  <si>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</si>
  <si>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</si>
  <si>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</si>
  <si>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</si>
  <si>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</si>
  <si>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</si>
  <si>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</si>
  <si>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</si>
  <si>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</si>
  <si>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</si>
  <si>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</si>
  <si>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</si>
  <si>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</si>
  <si>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</si>
  <si>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</si>
  <si>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</si>
  <si>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</si>
  <si>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</si>
  <si>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</si>
  <si>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</si>
  <si>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</si>
  <si>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</si>
  <si>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</si>
  <si>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</si>
  <si>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</si>
  <si>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</si>
  <si>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</si>
  <si>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</si>
  <si>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</si>
  <si>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</si>
  <si>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</si>
  <si>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</si>
  <si>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</si>
  <si>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</si>
  <si>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</si>
  <si>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</si>
  <si>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</si>
  <si>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</si>
  <si>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</si>
  <si>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</si>
  <si>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</si>
  <si>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</si>
  <si>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</si>
  <si>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</si>
  <si>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</si>
  <si>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</si>
  <si>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</si>
  <si>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</si>
  <si>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</si>
  <si>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</si>
  <si>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</si>
  <si>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</si>
  <si>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</si>
  <si>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</si>
  <si>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</si>
  <si>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</si>
  <si>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</si>
  <si>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</si>
  <si>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</si>
  <si>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</si>
  <si>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</si>
  <si>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</si>
  <si>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</si>
  <si>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</si>
  <si>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</si>
  <si>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</si>
  <si>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</si>
  <si>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</si>
  <si>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</si>
  <si>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</si>
  <si>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</si>
  <si>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</si>
  <si>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</si>
  <si>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</si>
  <si>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</si>
  <si>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</si>
  <si>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</si>
  <si>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</si>
  <si>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</si>
  <si>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</si>
  <si>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</si>
  <si>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</si>
  <si>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</si>
  <si>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</si>
  <si>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</si>
  <si>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</si>
  <si>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</si>
  <si>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</si>
  <si>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</si>
  <si>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</si>
  <si>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</si>
  <si>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</si>
  <si>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</si>
  <si>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</si>
  <si>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</si>
  <si>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</si>
  <si>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</si>
  <si>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</si>
  <si>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</si>
  <si>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</si>
  <si>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</si>
  <si>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</si>
  <si>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</si>
  <si>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</si>
  <si>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</si>
  <si>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</si>
  <si>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</si>
  <si>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</si>
  <si>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</si>
  <si>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</si>
  <si>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</si>
  <si>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</si>
  <si>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</si>
  <si>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</si>
  <si>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</si>
  <si>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</si>
  <si>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</si>
  <si>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</si>
  <si>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</si>
  <si>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</si>
  <si>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</si>
  <si>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</si>
  <si>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</si>
  <si>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</si>
  <si>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</si>
  <si>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</si>
  <si>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</si>
  <si>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</si>
  <si>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</si>
  <si>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</si>
  <si>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</si>
  <si>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</si>
  <si>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</si>
  <si>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</si>
  <si>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</si>
  <si>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</si>
  <si>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</si>
  <si>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</si>
  <si>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</si>
  <si>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</si>
  <si>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</si>
  <si>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</si>
  <si>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</si>
  <si>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</si>
  <si>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</si>
  <si>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</si>
  <si>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</si>
  <si>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</si>
  <si>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</si>
  <si>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</si>
  <si>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</si>
  <si>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</si>
  <si>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</si>
  <si>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</si>
  <si>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</si>
  <si>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</si>
  <si>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</si>
  <si>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</si>
  <si>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</si>
  <si>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</si>
  <si>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</si>
  <si>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</si>
  <si>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</si>
  <si>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</si>
  <si>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</si>
  <si>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</si>
  <si>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</si>
  <si>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</si>
  <si>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</si>
  <si>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</si>
  <si>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</si>
  <si>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</si>
  <si>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</si>
  <si>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</si>
  <si>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</si>
  <si>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</si>
  <si>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</si>
  <si>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</si>
  <si>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</si>
  <si>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</si>
  <si>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</si>
  <si>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</si>
  <si>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</si>
  <si>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</si>
  <si>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</si>
  <si>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</si>
  <si>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</si>
  <si>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</si>
  <si>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</si>
  <si>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</si>
  <si>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</si>
  <si>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</si>
  <si>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</si>
  <si>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</si>
  <si>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</si>
  <si>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</si>
  <si>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</si>
  <si>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</si>
  <si>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</si>
  <si>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</si>
  <si>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</si>
  <si>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</si>
  <si>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</si>
  <si>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</si>
  <si>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</si>
  <si>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</si>
  <si>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</si>
  <si>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</si>
  <si>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</si>
  <si>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</si>
  <si>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</si>
  <si>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</si>
  <si>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</si>
  <si>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</si>
  <si>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</si>
  <si>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</si>
  <si>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</si>
  <si>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</si>
  <si>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</si>
  <si>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</si>
  <si>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</si>
  <si>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</si>
  <si>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</si>
  <si>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</si>
  <si>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</si>
  <si>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</si>
  <si>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</si>
  <si>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</si>
  <si>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</si>
  <si>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</si>
  <si>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</si>
  <si>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</si>
  <si>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</si>
  <si>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</si>
  <si>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</si>
  <si>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</si>
  <si>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</si>
  <si>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</si>
  <si>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</si>
  <si>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</si>
  <si>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</si>
  <si>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</si>
  <si>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</si>
  <si>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</si>
  <si>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</si>
  <si>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</si>
  <si>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</si>
  <si>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</si>
  <si>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</si>
  <si>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</si>
  <si>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</si>
  <si>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</si>
  <si>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</si>
  <si>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</si>
  <si>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</si>
  <si>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</si>
  <si>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</si>
  <si>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</si>
  <si>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</si>
  <si>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</si>
  <si>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</si>
  <si>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</si>
  <si>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</si>
  <si>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</si>
  <si>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</si>
  <si>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</si>
  <si>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</si>
  <si>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</si>
  <si>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</si>
  <si>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</si>
  <si>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</si>
  <si>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</si>
  <si>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</si>
  <si>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</si>
  <si>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</si>
  <si>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</si>
  <si>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</si>
  <si>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</si>
  <si>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</si>
  <si>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</si>
  <si>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</si>
  <si>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</si>
  <si>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</si>
  <si>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</si>
  <si>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</si>
  <si>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</si>
  <si>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</si>
  <si>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</si>
  <si>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</si>
  <si>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</si>
  <si>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</si>
  <si>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</si>
  <si>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</si>
  <si>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</si>
  <si>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</si>
  <si>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</si>
  <si>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</si>
  <si>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</si>
  <si>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</si>
  <si>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</si>
  <si>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</si>
  <si>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</si>
  <si>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</si>
  <si>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</si>
  <si>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</si>
  <si>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</si>
  <si>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</si>
  <si>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</si>
  <si>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</si>
  <si>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</si>
  <si>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</si>
  <si>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</si>
  <si>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</si>
  <si>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</si>
  <si>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</si>
  <si>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</si>
  <si>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</si>
  <si>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</si>
  <si>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</si>
  <si>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</si>
  <si>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</si>
  <si>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</si>
  <si>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</si>
  <si>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</si>
  <si>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</si>
  <si>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</si>
  <si>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</si>
  <si>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</si>
  <si>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</si>
  <si>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</si>
  <si>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</si>
  <si>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</si>
  <si>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</si>
  <si>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</si>
  <si>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</si>
  <si>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</si>
  <si>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</si>
  <si>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</si>
  <si>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</si>
  <si>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</si>
  <si>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</si>
  <si>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</si>
  <si>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</si>
  <si>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</si>
  <si>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</si>
  <si>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</si>
  <si>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</si>
  <si>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</si>
  <si>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</si>
  <si>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</si>
  <si>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</si>
  <si>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</si>
  <si>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</si>
  <si>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</si>
  <si>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</si>
  <si>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</si>
  <si>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</si>
  <si>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</si>
  <si>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</si>
  <si>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</si>
  <si>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</si>
  <si>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</si>
  <si>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</si>
  <si>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</si>
  <si>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</si>
  <si>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</si>
  <si>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</si>
  <si>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</si>
  <si>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</si>
  <si>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</si>
  <si>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</si>
  <si>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</si>
  <si>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</si>
  <si>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</si>
  <si>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</si>
  <si>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</si>
  <si>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</si>
  <si>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</si>
  <si>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</si>
  <si>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</si>
  <si>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</si>
  <si>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</si>
  <si>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</si>
  <si>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</si>
  <si>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</si>
  <si>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</si>
  <si>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</si>
  <si>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</si>
  <si>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</si>
  <si>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</si>
  <si>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</si>
  <si>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</si>
  <si>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</si>
  <si>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</si>
  <si>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</si>
  <si>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</si>
  <si>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</si>
  <si>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</si>
  <si>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</si>
  <si>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</si>
  <si>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</si>
  <si>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</si>
  <si>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</si>
  <si>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</si>
  <si>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</si>
  <si>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</si>
  <si>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</si>
  <si>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</si>
  <si>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</si>
  <si>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</si>
  <si>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</si>
  <si>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</si>
  <si>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</si>
  <si>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</si>
  <si>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</si>
  <si>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</si>
  <si>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</si>
  <si>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</si>
  <si>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</si>
  <si>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</si>
  <si>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</si>
  <si>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</si>
  <si>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</si>
  <si>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</si>
  <si>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</si>
  <si>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</si>
  <si>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</si>
  <si>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</si>
  <si>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</si>
  <si>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</si>
  <si>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</si>
  <si>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</si>
  <si>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</si>
  <si>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</si>
  <si>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</si>
  <si>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</si>
  <si>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</si>
  <si>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</si>
  <si>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</si>
  <si>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</si>
  <si>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</si>
  <si>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</si>
  <si>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</si>
  <si>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</si>
  <si>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</si>
  <si>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</si>
  <si>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</si>
  <si>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</si>
  <si>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</si>
  <si>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</si>
  <si>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</si>
  <si>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</si>
  <si>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</si>
  <si>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</si>
  <si>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</si>
  <si>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</si>
  <si>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</si>
  <si>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</si>
  <si>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</si>
  <si>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</si>
  <si>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</si>
  <si>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</si>
  <si>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</si>
  <si>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</si>
  <si>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</si>
  <si>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</si>
  <si>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</si>
  <si>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</si>
  <si>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</si>
  <si>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</si>
  <si>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</si>
  <si>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</si>
  <si>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</si>
  <si>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</si>
  <si>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</si>
  <si>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</si>
  <si>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</si>
  <si>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</si>
  <si>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</si>
  <si>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</si>
  <si>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</si>
  <si>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</si>
  <si>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</si>
  <si>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</si>
  <si>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</si>
  <si>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</si>
  <si>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</si>
  <si>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</si>
  <si>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</si>
  <si>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</si>
  <si>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</si>
  <si>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</si>
  <si>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</si>
  <si>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</si>
  <si>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</si>
  <si>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</si>
  <si>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</si>
  <si>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</si>
  <si>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</si>
  <si>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</si>
  <si>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</si>
  <si>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</si>
  <si>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</si>
  <si>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</si>
  <si>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</si>
  <si>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</si>
  <si>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</si>
  <si>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</si>
  <si>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</si>
  <si>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</si>
  <si>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</si>
  <si>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</si>
  <si>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</si>
  <si>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</si>
  <si>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</si>
  <si>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</si>
  <si>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</si>
  <si>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</si>
  <si>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</si>
  <si>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</si>
  <si>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</si>
  <si>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</si>
  <si>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</si>
  <si>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</si>
  <si>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</si>
  <si>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</si>
  <si>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</si>
  <si>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</si>
  <si>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</si>
  <si>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</si>
  <si>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</si>
  <si>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</si>
  <si>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</si>
  <si>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</si>
  <si>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</si>
  <si>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</si>
  <si>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</si>
  <si>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</si>
  <si>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</si>
  <si>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</si>
  <si>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</si>
  <si>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</si>
  <si>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</si>
  <si>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</si>
  <si>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</si>
  <si>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</si>
  <si>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</si>
  <si>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</si>
  <si>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</si>
  <si>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</si>
  <si>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</si>
  <si>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</si>
  <si>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</si>
  <si>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</si>
  <si>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</si>
  <si>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</si>
  <si>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</si>
  <si>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</si>
  <si>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</si>
  <si>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</si>
  <si>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</si>
  <si>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</si>
  <si>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</si>
  <si>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</si>
  <si>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</si>
  <si>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</si>
  <si>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</si>
  <si>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</si>
  <si>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</si>
  <si>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</si>
  <si>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</si>
  <si>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</si>
  <si>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</si>
  <si>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</si>
  <si>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</si>
  <si>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</si>
  <si>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</si>
  <si>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</si>
  <si>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</si>
  <si>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</si>
  <si>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</si>
  <si>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</si>
  <si>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</si>
  <si>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</si>
  <si>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</si>
  <si>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</si>
  <si>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</si>
  <si>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</si>
  <si>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</si>
  <si>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</si>
  <si>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</si>
  <si>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</si>
  <si>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</si>
  <si>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</si>
  <si>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</si>
  <si>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</si>
  <si>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</si>
  <si>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</si>
  <si>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</si>
  <si>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</si>
  <si>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</si>
  <si>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</si>
  <si>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</si>
  <si>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</si>
  <si>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</si>
  <si>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</si>
  <si>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</si>
  <si>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</si>
  <si>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</si>
  <si>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</si>
  <si>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</si>
  <si>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</si>
  <si>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</si>
  <si>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</si>
  <si>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</si>
  <si>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</si>
  <si>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</si>
  <si>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</si>
  <si>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</si>
  <si>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</si>
  <si>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</si>
  <si>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</si>
  <si>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</si>
  <si>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</si>
  <si>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</si>
  <si>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</si>
  <si>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</si>
  <si>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</si>
  <si>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</si>
  <si>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</si>
  <si>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</si>
  <si>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</si>
  <si>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</si>
  <si>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</si>
  <si>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</si>
  <si>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</si>
  <si>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</si>
  <si>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</si>
  <si>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</si>
  <si>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</si>
  <si>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</si>
  <si>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</si>
  <si>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</si>
  <si>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</si>
  <si>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</si>
  <si>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</si>
  <si>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</si>
  <si>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</si>
  <si>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</si>
  <si>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</si>
  <si>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</si>
  <si>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</si>
  <si>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</si>
  <si>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</si>
  <si>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</si>
  <si>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</si>
  <si>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</si>
  <si>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</si>
  <si>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</si>
  <si>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</si>
  <si>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</si>
  <si>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</si>
  <si>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</si>
  <si>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</si>
  <si>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</si>
  <si>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</si>
  <si>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</si>
  <si>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</si>
  <si>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</si>
  <si>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</si>
  <si>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</si>
  <si>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</si>
  <si>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</si>
  <si>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</si>
  <si>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</si>
  <si>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</si>
  <si>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</si>
  <si>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</si>
  <si>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</si>
  <si>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</si>
  <si>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</si>
  <si>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</si>
  <si>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</si>
  <si>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</si>
  <si>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</si>
  <si>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</si>
  <si>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</si>
  <si>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</si>
  <si>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</si>
  <si>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</si>
  <si>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</si>
  <si>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</si>
  <si>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</si>
  <si>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</si>
  <si>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</si>
  <si>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</si>
  <si>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</si>
  <si>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</si>
  <si>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</si>
  <si>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</si>
  <si>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</si>
  <si>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</si>
  <si>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</si>
  <si>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</si>
  <si>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</si>
  <si>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</si>
  <si>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</si>
  <si>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</si>
  <si>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</si>
  <si>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</si>
  <si>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</si>
  <si>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</si>
  <si>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</si>
  <si>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</si>
  <si>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</si>
  <si>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</si>
  <si>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</si>
  <si>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</si>
  <si>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</si>
  <si>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</si>
  <si>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</si>
  <si>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</si>
  <si>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</si>
  <si>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</si>
  <si>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</si>
  <si>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</si>
  <si>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</si>
  <si>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</si>
  <si>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</si>
  <si>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</si>
  <si>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</si>
  <si>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</si>
  <si>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</si>
  <si>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</si>
  <si>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</si>
  <si>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</si>
  <si>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</si>
  <si>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</si>
  <si>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</si>
  <si>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</si>
  <si>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</si>
  <si>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</si>
  <si>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</si>
  <si>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</si>
  <si>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</si>
  <si>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</si>
  <si>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</si>
  <si>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</si>
  <si>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</si>
  <si>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</si>
  <si>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</si>
  <si>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</si>
  <si>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</si>
  <si>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</si>
  <si>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</si>
  <si>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</si>
  <si>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</si>
  <si>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</si>
  <si>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</si>
  <si>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</si>
  <si>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</si>
  <si>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</si>
  <si>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</si>
  <si>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</si>
  <si>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</si>
  <si>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</si>
  <si>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</si>
  <si>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</si>
  <si>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</si>
  <si>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</si>
  <si>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</si>
  <si>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</si>
  <si>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</si>
  <si>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</si>
  <si>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</si>
  <si>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</si>
  <si>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</si>
  <si>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</si>
  <si>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</si>
  <si>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</si>
  <si>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</si>
  <si>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</si>
  <si>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</si>
  <si>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</si>
  <si>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</si>
  <si>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</si>
  <si>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</si>
  <si>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</si>
  <si>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</si>
  <si>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</si>
  <si>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</si>
  <si>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</si>
  <si>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</si>
  <si>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</si>
  <si>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</si>
  <si>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</si>
  <si>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</si>
  <si>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</si>
  <si>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</si>
  <si>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</si>
  <si>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</si>
  <si>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</si>
  <si>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</si>
  <si>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</si>
  <si>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</si>
  <si>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</si>
  <si>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</si>
  <si>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</si>
  <si>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</si>
  <si>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</si>
  <si>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</si>
  <si>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</si>
  <si>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</si>
  <si>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</si>
  <si>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</si>
  <si>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</si>
  <si>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</si>
  <si>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</si>
  <si>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</si>
  <si>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</si>
  <si>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</si>
  <si>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</si>
  <si>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</si>
  <si>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</si>
  <si>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</si>
  <si>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</si>
  <si>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</si>
  <si>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</si>
  <si>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</si>
  <si>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</si>
  <si>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</si>
  <si>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</si>
  <si>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</si>
  <si>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</si>
  <si>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</si>
  <si>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</si>
  <si>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</si>
  <si>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</si>
  <si>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</si>
  <si>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</si>
  <si>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</si>
  <si>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</si>
  <si>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</si>
  <si>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</si>
  <si>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</si>
  <si>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</si>
  <si>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</si>
  <si>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</si>
  <si>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</si>
  <si>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</si>
  <si>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</si>
  <si>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</si>
  <si>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</si>
  <si>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</si>
  <si>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</si>
  <si>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</si>
  <si>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</si>
  <si>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</si>
  <si>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</si>
  <si>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</si>
  <si>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</si>
  <si>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</si>
  <si>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</si>
  <si>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</si>
  <si>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</si>
  <si>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</si>
  <si>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</si>
  <si>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</si>
  <si>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</si>
  <si>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</si>
  <si>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</si>
  <si>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</si>
  <si>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</si>
  <si>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</si>
  <si>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</si>
  <si>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</si>
  <si>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</si>
  <si>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</si>
  <si>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</si>
  <si>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</si>
  <si>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</si>
  <si>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</si>
  <si>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</si>
  <si>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</si>
  <si>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</si>
  <si>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</si>
  <si>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</si>
  <si>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</si>
  <si>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</si>
  <si>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</si>
  <si>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</si>
  <si>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</si>
  <si>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</si>
  <si>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</si>
  <si>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</si>
  <si>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</si>
  <si>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</si>
  <si>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</si>
  <si>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</si>
  <si>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</si>
  <si>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</si>
  <si>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</si>
  <si>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</si>
  <si>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</si>
  <si>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</si>
  <si>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</si>
  <si>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</si>
  <si>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</si>
  <si>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</si>
  <si>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</si>
  <si>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</si>
  <si>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</si>
  <si>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</si>
  <si>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</si>
  <si>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</si>
  <si>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</si>
  <si>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</si>
  <si>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</si>
  <si>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</si>
  <si>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</si>
  <si>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</si>
  <si>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</si>
  <si>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</si>
  <si>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</si>
  <si>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</si>
  <si>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</si>
  <si>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</si>
  <si>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</si>
  <si>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</si>
  <si>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</si>
  <si>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</si>
  <si>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</si>
  <si>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</si>
  <si>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</si>
  <si>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</si>
  <si>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</si>
  <si>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</si>
  <si>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</si>
  <si>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</si>
  <si>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</si>
  <si>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</si>
  <si>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</si>
  <si>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</si>
  <si>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</si>
  <si>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</si>
  <si>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</si>
  <si>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</si>
  <si>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</si>
  <si>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</si>
  <si>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</si>
  <si>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</si>
  <si>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</si>
  <si>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</si>
  <si>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</si>
  <si>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</si>
  <si>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</si>
  <si>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</si>
  <si>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</si>
  <si>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</si>
  <si>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</si>
  <si>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</si>
  <si>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</si>
  <si>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</si>
  <si>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</si>
  <si>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</si>
  <si>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</si>
  <si>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</si>
  <si>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</si>
  <si>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</si>
  <si>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</si>
  <si>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</si>
  <si>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</si>
  <si>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</si>
  <si>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</si>
  <si>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</si>
  <si>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</si>
  <si>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</si>
  <si>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</si>
  <si>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</si>
  <si>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</si>
  <si>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</si>
  <si>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</si>
  <si>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</si>
  <si>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</si>
  <si>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</si>
  <si>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</si>
  <si>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</si>
  <si>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</si>
  <si>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</si>
  <si>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</si>
  <si>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</si>
  <si>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</si>
  <si>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</si>
  <si>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</si>
  <si>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</si>
  <si>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</si>
  <si>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</si>
  <si>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</si>
  <si>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</si>
  <si>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</si>
  <si>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</si>
  <si>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</si>
  <si>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</si>
  <si>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</si>
  <si>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</si>
  <si>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</si>
  <si>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</si>
  <si>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</si>
  <si>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</si>
  <si>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</si>
  <si>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</si>
  <si>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</si>
  <si>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</si>
  <si>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</si>
  <si>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</si>
  <si>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</si>
  <si>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</si>
  <si>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</si>
  <si>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</si>
  <si>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</si>
  <si>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</si>
  <si>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</si>
  <si>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</si>
  <si>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</si>
  <si>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</si>
  <si>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</si>
  <si>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</si>
  <si>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</si>
  <si>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</si>
  <si>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</si>
  <si>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</si>
  <si>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</si>
  <si>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</si>
  <si>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</si>
  <si>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</si>
  <si>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</si>
  <si>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</si>
  <si>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</si>
  <si>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</si>
  <si>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</si>
  <si>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</si>
  <si>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</si>
  <si>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</si>
  <si>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</si>
  <si>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</si>
  <si>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</si>
  <si>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</si>
  <si>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</si>
  <si>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</si>
  <si>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</si>
  <si>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</si>
  <si>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</si>
  <si>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</si>
  <si>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</si>
  <si>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</si>
  <si>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</si>
  <si>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</si>
  <si>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</si>
  <si>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</si>
  <si>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</si>
  <si>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</si>
  <si>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</si>
  <si>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</si>
  <si>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</si>
  <si>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</si>
  <si>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</si>
  <si>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</si>
  <si>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</si>
  <si>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</si>
  <si>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</si>
  <si>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</si>
  <si>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</si>
  <si>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</si>
  <si>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</si>
  <si>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</si>
  <si>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</si>
  <si>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</si>
  <si>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</si>
  <si>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</si>
  <si>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</si>
  <si>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</si>
  <si>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</si>
  <si>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</si>
  <si>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</si>
  <si>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</si>
  <si>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</si>
  <si>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</si>
  <si>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</si>
  <si>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</si>
  <si>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</si>
  <si>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</si>
  <si>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</si>
  <si>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</si>
  <si>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</si>
  <si>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</si>
  <si>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</si>
  <si>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</si>
  <si>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</si>
  <si>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</si>
  <si>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</si>
  <si>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</si>
  <si>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</si>
  <si>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</si>
  <si>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</si>
  <si>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</si>
  <si>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</si>
  <si>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</si>
  <si>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</si>
  <si>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</si>
  <si>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</si>
  <si>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</si>
  <si>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</si>
  <si>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</si>
  <si>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</si>
  <si>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</si>
  <si>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</si>
  <si>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</si>
  <si>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</si>
  <si>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</si>
  <si>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</si>
  <si>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</si>
  <si>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</si>
  <si>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</si>
  <si>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</si>
  <si>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</si>
  <si>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</si>
  <si>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</si>
  <si>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</si>
  <si>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</si>
  <si>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</si>
  <si>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</si>
  <si>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</si>
  <si>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</si>
  <si>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</si>
  <si>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</si>
  <si>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</si>
  <si>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</si>
  <si>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</si>
  <si>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</si>
  <si>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</si>
  <si>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</si>
  <si>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</si>
  <si>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</si>
  <si>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</si>
  <si>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</si>
  <si>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</si>
  <si>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</si>
  <si>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</si>
  <si>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</si>
  <si>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</si>
  <si>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</si>
  <si>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</si>
  <si>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</si>
  <si>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</si>
  <si>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</si>
  <si>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</si>
  <si>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</si>
  <si>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</si>
  <si>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</si>
  <si>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</si>
  <si>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</si>
  <si>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</si>
  <si>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</si>
  <si>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</si>
  <si>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</si>
  <si>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</si>
  <si>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</si>
  <si>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</si>
  <si>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</si>
  <si>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</si>
  <si>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</si>
  <si>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</si>
  <si>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</si>
  <si>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</si>
  <si>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</si>
  <si>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</si>
  <si>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</si>
  <si>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</si>
  <si>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</si>
  <si>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</si>
  <si>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</si>
  <si>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</si>
  <si>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</si>
  <si>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</si>
  <si>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</si>
  <si>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</si>
  <si>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</si>
  <si>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</si>
  <si>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</si>
  <si>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</si>
  <si>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</si>
  <si>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</si>
  <si>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</si>
  <si>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</si>
  <si>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</si>
  <si>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</si>
  <si>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</si>
  <si>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</si>
  <si>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</si>
  <si>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</si>
  <si>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</si>
  <si>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</si>
  <si>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</si>
  <si>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</si>
  <si>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</si>
  <si>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</si>
  <si>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</si>
  <si>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</si>
  <si>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</si>
  <si>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</si>
  <si>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</si>
  <si>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</si>
  <si>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</si>
  <si>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</si>
  <si>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</si>
  <si>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</si>
  <si>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</si>
  <si>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</si>
  <si>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</si>
  <si>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</si>
  <si>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</si>
  <si>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</si>
  <si>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</si>
  <si>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</si>
  <si>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</si>
  <si>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</si>
  <si>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</si>
  <si>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</si>
  <si>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</si>
  <si>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</si>
  <si>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</si>
  <si>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</si>
  <si>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</si>
  <si>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</si>
  <si>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</si>
  <si>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</si>
  <si>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</si>
  <si>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</si>
  <si>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</si>
  <si>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</si>
  <si>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</si>
  <si>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</si>
  <si>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</si>
  <si>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</si>
  <si>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</si>
  <si>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</si>
  <si>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</si>
  <si>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</si>
  <si>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</si>
  <si>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</si>
  <si>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</si>
  <si>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</si>
  <si>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</si>
  <si>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</si>
  <si>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</si>
  <si>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</si>
  <si>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</si>
  <si>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</si>
  <si>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</si>
  <si>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</si>
  <si>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</si>
  <si>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</si>
  <si>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</si>
  <si>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</si>
  <si>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</si>
  <si>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</si>
  <si>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</si>
  <si>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</si>
  <si>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</si>
  <si>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</si>
  <si>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</si>
  <si>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</si>
  <si>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</si>
  <si>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</si>
  <si>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</si>
  <si>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</si>
  <si>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</si>
  <si>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</si>
  <si>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</si>
  <si>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</si>
  <si>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</si>
  <si>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</si>
  <si>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</si>
  <si>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</si>
  <si>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</si>
  <si>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</si>
  <si>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</si>
  <si>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</si>
  <si>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</si>
  <si>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</si>
  <si>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</si>
  <si>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</si>
  <si>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</si>
  <si>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</si>
  <si>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</si>
  <si>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</si>
  <si>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</si>
  <si>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</si>
  <si>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</si>
  <si>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</si>
  <si>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</si>
  <si>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</si>
  <si>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</si>
  <si>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</si>
  <si>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</si>
  <si>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</si>
  <si>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</si>
  <si>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</si>
  <si>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</si>
  <si>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</si>
  <si>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</si>
  <si>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</si>
  <si>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</si>
  <si>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</si>
  <si>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</si>
  <si>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</si>
  <si>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</si>
  <si>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</si>
  <si>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</si>
  <si>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</si>
  <si>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</si>
  <si>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</si>
  <si>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</si>
  <si>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</si>
  <si>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</si>
  <si>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</si>
  <si>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</si>
  <si>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</si>
  <si>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</si>
  <si>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</si>
  <si>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</si>
  <si>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</si>
  <si>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</si>
  <si>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</si>
  <si>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</si>
  <si>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</si>
  <si>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</si>
  <si>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</si>
  <si>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</si>
  <si>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</si>
  <si>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</si>
  <si>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</si>
  <si>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</si>
  <si>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</si>
  <si>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</si>
  <si>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</si>
  <si>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</si>
  <si>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</si>
  <si>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</si>
  <si>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</si>
  <si>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</si>
  <si>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</si>
  <si>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</si>
  <si>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</si>
  <si>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</si>
  <si>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</si>
  <si>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</si>
  <si>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</si>
  <si>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</si>
  <si>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</si>
  <si>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</si>
  <si>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</si>
  <si>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</si>
  <si>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</si>
  <si>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</si>
  <si>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</si>
  <si>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</si>
  <si>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</si>
  <si>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</si>
  <si>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</si>
  <si>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</si>
  <si>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</si>
  <si>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</si>
  <si>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</si>
  <si>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</si>
  <si>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</si>
  <si>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</si>
  <si>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</si>
  <si>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</si>
  <si>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</si>
  <si>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</si>
  <si>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</si>
  <si>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</si>
  <si>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</si>
  <si>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</si>
  <si>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</si>
  <si>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</si>
  <si>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</si>
  <si>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</si>
  <si>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</si>
  <si>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</si>
  <si>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</si>
  <si>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</si>
  <si>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</si>
  <si>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</si>
  <si>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</si>
  <si>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</si>
  <si>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</si>
  <si>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</si>
  <si>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</si>
  <si>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</si>
  <si>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</si>
  <si>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</si>
  <si>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</si>
  <si>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</si>
  <si>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</si>
  <si>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</si>
  <si>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</si>
  <si>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</si>
  <si>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</si>
  <si>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</si>
  <si>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</si>
  <si>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</si>
  <si>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</si>
  <si>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</si>
  <si>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</si>
  <si>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</si>
  <si>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</si>
  <si>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</si>
  <si>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</si>
  <si>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</si>
  <si>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</si>
  <si>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</si>
  <si>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</si>
  <si>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</si>
  <si>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</si>
  <si>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</si>
  <si>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</si>
  <si>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</si>
  <si>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</si>
  <si>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</si>
  <si>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</si>
  <si>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</si>
  <si>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</si>
  <si>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</si>
  <si>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</si>
  <si>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</si>
  <si>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</si>
  <si>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</si>
  <si>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</si>
  <si>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</si>
  <si>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</si>
  <si>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</si>
  <si>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</si>
  <si>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</si>
  <si>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</si>
  <si>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</si>
  <si>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</si>
  <si>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</si>
  <si>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</si>
  <si>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</si>
  <si>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</si>
  <si>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</si>
  <si>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</si>
  <si>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</si>
  <si>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</si>
  <si>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</si>
  <si>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</si>
  <si>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</si>
  <si>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</si>
  <si>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</si>
  <si>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</si>
  <si>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</si>
  <si>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</si>
  <si>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</si>
  <si>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</si>
  <si>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</si>
  <si>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</si>
  <si>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</si>
  <si>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</si>
  <si>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</si>
  <si>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</si>
  <si>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</si>
  <si>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</si>
  <si>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</si>
  <si>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</si>
  <si>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</si>
  <si>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</si>
  <si>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</si>
  <si>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</si>
  <si>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</si>
  <si>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</si>
  <si>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</si>
  <si>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</si>
  <si>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</si>
  <si>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</si>
  <si>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</si>
  <si>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</si>
  <si>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</si>
  <si>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</si>
  <si>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</si>
  <si>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</si>
  <si>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</si>
  <si>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</si>
  <si>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</si>
  <si>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</si>
  <si>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</si>
  <si>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</si>
  <si>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</si>
  <si>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</si>
  <si>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</si>
  <si>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</si>
  <si>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</si>
  <si>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</si>
  <si>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</si>
  <si>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</si>
  <si>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</si>
  <si>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</si>
  <si>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</si>
  <si>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</si>
  <si>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</si>
  <si>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</si>
  <si>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</si>
  <si>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</si>
  <si>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</si>
  <si>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</si>
  <si>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</si>
  <si>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</si>
  <si>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</si>
  <si>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</si>
  <si>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</si>
  <si>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</si>
  <si>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</si>
  <si>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</si>
  <si>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</si>
  <si>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</si>
  <si>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</si>
  <si>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</si>
  <si>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</si>
  <si>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</si>
  <si>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</si>
  <si>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</si>
  <si>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</si>
  <si>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</si>
  <si>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</si>
  <si>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</si>
  <si>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</si>
  <si>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</si>
  <si>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</si>
  <si>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</si>
  <si>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</si>
  <si>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</si>
  <si>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</si>
  <si>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</si>
  <si>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</si>
  <si>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</si>
  <si>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</si>
  <si>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</si>
  <si>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</si>
  <si>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</si>
  <si>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</si>
  <si>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</si>
  <si>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</si>
  <si>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</si>
  <si>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</si>
  <si>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</si>
  <si>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</si>
  <si>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</si>
  <si>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</si>
  <si>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</si>
  <si>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</si>
  <si>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</si>
  <si>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</si>
  <si>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</si>
  <si>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</si>
  <si>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</si>
  <si>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</si>
  <si>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</si>
  <si>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</si>
  <si>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</si>
  <si>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</si>
  <si>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</si>
  <si>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</si>
  <si>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</si>
  <si>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</si>
  <si>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</si>
  <si>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</si>
  <si>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</si>
  <si>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</si>
  <si>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</si>
  <si>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</si>
  <si>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</si>
  <si>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</si>
  <si>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</si>
  <si>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</si>
  <si>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</si>
  <si>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</si>
  <si>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</si>
  <si>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</si>
  <si>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</si>
  <si>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</si>
  <si>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</si>
  <si>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</si>
  <si>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</si>
  <si>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</si>
  <si>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</si>
  <si>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</si>
  <si>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</si>
  <si>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</si>
  <si>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</si>
  <si>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</si>
  <si>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</si>
  <si>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</si>
  <si>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</si>
  <si>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</si>
  <si>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</si>
  <si>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</si>
  <si>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</si>
  <si>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</si>
  <si>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</si>
  <si>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</si>
  <si>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</si>
  <si>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</si>
  <si>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</si>
  <si>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</si>
  <si>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</si>
  <si>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</si>
  <si>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</si>
  <si>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</si>
  <si>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</si>
  <si>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</si>
  <si>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</si>
  <si>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</si>
  <si>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</si>
  <si>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</si>
  <si>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</si>
  <si>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</si>
  <si>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</si>
  <si>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</si>
  <si>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</si>
  <si>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</si>
  <si>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</si>
  <si>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</si>
  <si>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</si>
  <si>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</si>
  <si>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</si>
  <si>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</si>
  <si>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</si>
  <si>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</si>
  <si>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</si>
  <si>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</si>
  <si>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</si>
  <si>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</si>
  <si>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</si>
  <si>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</si>
  <si>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</si>
  <si>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</si>
  <si>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</si>
  <si>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</si>
  <si>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</si>
  <si>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</si>
  <si>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</si>
  <si>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</si>
  <si>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</si>
  <si>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</si>
  <si>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</si>
  <si>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</si>
  <si>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</si>
  <si>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</si>
  <si>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</si>
  <si>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</si>
  <si>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</si>
  <si>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</si>
  <si>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</si>
  <si>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</si>
  <si>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</si>
  <si>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</si>
  <si>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</si>
  <si>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</si>
  <si>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</si>
  <si>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</si>
  <si>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</si>
  <si>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</si>
  <si>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</si>
  <si>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</si>
  <si>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</si>
  <si>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</si>
  <si>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</si>
  <si>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</si>
  <si>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</si>
  <si>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</si>
  <si>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</si>
  <si>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</si>
  <si>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</si>
  <si>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</si>
  <si>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</si>
  <si>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</si>
  <si>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</si>
  <si>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</si>
  <si>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</si>
  <si>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</si>
  <si>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</si>
  <si>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</si>
  <si>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</si>
  <si>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</si>
  <si>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</si>
  <si>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</si>
  <si>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</si>
  <si>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</si>
  <si>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</si>
  <si>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</si>
  <si>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</si>
  <si>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</si>
  <si>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</si>
  <si>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</si>
  <si>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</si>
  <si>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</si>
  <si>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</si>
  <si>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</si>
  <si>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</si>
  <si>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</si>
  <si>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</si>
  <si>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</si>
  <si>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</si>
  <si>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</si>
  <si>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</si>
  <si>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</si>
  <si>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</si>
  <si>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</si>
  <si>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</si>
  <si>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</si>
  <si>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</si>
  <si>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</si>
  <si>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</si>
  <si>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</si>
  <si>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</si>
  <si>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</si>
  <si>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</si>
  <si>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</si>
  <si>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</si>
  <si>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</si>
  <si>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</si>
  <si>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</si>
  <si>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</si>
  <si>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</si>
  <si>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</si>
  <si>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</si>
  <si>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</si>
  <si>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</si>
  <si>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</si>
  <si>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</si>
  <si>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</si>
  <si>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</si>
  <si>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</si>
  <si>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</si>
  <si>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</si>
  <si>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</si>
  <si>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</si>
  <si>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</si>
  <si>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</si>
  <si>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</si>
  <si>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</si>
  <si>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</si>
  <si>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</si>
  <si>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</si>
  <si>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</si>
  <si>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</si>
  <si>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</si>
  <si>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</si>
  <si>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</si>
  <si>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</si>
  <si>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</si>
  <si>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</si>
  <si>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</si>
  <si>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</si>
  <si>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</si>
  <si>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</si>
  <si>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</si>
  <si>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</si>
  <si>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</si>
  <si>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</si>
  <si>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</si>
  <si>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</si>
  <si>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</si>
  <si>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</si>
  <si>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</si>
  <si>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</si>
  <si>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</si>
  <si>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</si>
  <si>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</si>
  <si>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</si>
  <si>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</si>
  <si>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</si>
  <si>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</si>
  <si>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</si>
  <si>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</si>
  <si>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</si>
  <si>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</si>
  <si>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</si>
  <si>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</si>
  <si>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</si>
  <si>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</si>
  <si>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</si>
  <si>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</si>
  <si>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</si>
  <si>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</si>
  <si>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</si>
  <si>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</si>
  <si>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</si>
  <si>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</si>
  <si>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</si>
  <si>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</si>
  <si>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</si>
  <si>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</si>
  <si>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</si>
  <si>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</si>
  <si>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</si>
  <si>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</si>
  <si>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</si>
  <si>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</si>
  <si>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</si>
  <si>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</si>
  <si>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</si>
  <si>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</si>
  <si>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</si>
  <si>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</si>
  <si>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</si>
  <si>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</si>
  <si>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</si>
  <si>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</si>
  <si>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</si>
  <si>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</si>
  <si>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</si>
  <si>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</si>
  <si>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</si>
  <si>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</si>
  <si>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</si>
  <si>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</si>
  <si>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</si>
  <si>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</si>
  <si>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</si>
  <si>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</si>
  <si>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</si>
  <si>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</si>
  <si>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</si>
  <si>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</si>
  <si>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</si>
  <si>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</si>
  <si>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</si>
  <si>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</si>
  <si>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</si>
  <si>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</si>
  <si>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</si>
  <si>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</si>
  <si>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</si>
  <si>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</si>
  <si>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</si>
  <si>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</si>
  <si>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</si>
  <si>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</si>
  <si>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</si>
  <si>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</si>
  <si>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</si>
  <si>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</si>
  <si>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</si>
  <si>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</si>
  <si>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</si>
  <si>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</si>
  <si>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</si>
  <si>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</si>
  <si>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</si>
  <si>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</si>
  <si>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</si>
  <si>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</si>
  <si>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</si>
  <si>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</si>
  <si>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</si>
  <si>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</si>
  <si>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</si>
  <si>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</si>
  <si>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</si>
  <si>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</si>
  <si>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</si>
  <si>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</si>
  <si>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</si>
  <si>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</si>
  <si>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</si>
  <si>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</si>
  <si>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</si>
  <si>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</si>
  <si>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</si>
  <si>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</si>
  <si>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</si>
  <si>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</si>
  <si>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</si>
  <si>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</si>
  <si>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</si>
  <si>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</si>
  <si>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</si>
  <si>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</si>
  <si>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</si>
  <si>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</si>
  <si>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</si>
  <si>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</si>
  <si>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</si>
  <si>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</si>
  <si>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</si>
  <si>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</si>
  <si>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</si>
  <si>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</si>
  <si>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</si>
  <si>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</si>
  <si>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</si>
  <si>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</si>
  <si>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</si>
  <si>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</si>
  <si>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</si>
  <si>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</si>
  <si>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</si>
  <si>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</si>
  <si>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</si>
  <si>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</si>
  <si>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</si>
  <si>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</si>
  <si>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</si>
  <si>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</si>
  <si>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</si>
  <si>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</si>
  <si>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</si>
  <si>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</si>
  <si>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</si>
  <si>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</si>
  <si>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</si>
  <si>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</si>
  <si>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</si>
  <si>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</si>
  <si>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</si>
  <si>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</si>
  <si>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</si>
  <si>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</si>
  <si>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</si>
  <si>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</si>
  <si>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</si>
  <si>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</si>
  <si>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</si>
  <si>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</si>
  <si>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</si>
  <si>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</si>
  <si>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</si>
  <si>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</si>
  <si>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</si>
  <si>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</si>
  <si>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</si>
  <si>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</si>
  <si>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</si>
  <si>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</si>
  <si>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</si>
  <si>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</si>
  <si>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</si>
  <si>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</si>
  <si>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</si>
  <si>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</si>
  <si>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</si>
  <si>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</si>
  <si>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</si>
  <si>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</si>
  <si>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</si>
  <si>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</si>
  <si>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</si>
  <si>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</si>
  <si>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</si>
  <si>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</si>
  <si>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</si>
  <si>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</si>
  <si>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</si>
  <si>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</si>
  <si>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</si>
  <si>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</si>
  <si>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</si>
  <si>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</si>
  <si>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</si>
  <si>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</si>
  <si>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</si>
  <si>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</si>
  <si>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</si>
  <si>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</si>
  <si>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</si>
  <si>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</si>
  <si>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</si>
  <si>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</si>
  <si>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</si>
  <si>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</si>
  <si>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</si>
  <si>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</si>
  <si>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</si>
  <si>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</si>
  <si>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</si>
  <si>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</si>
  <si>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</si>
  <si>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</si>
  <si>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</si>
  <si>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</si>
  <si>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</si>
  <si>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</si>
  <si>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</si>
  <si>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</si>
  <si>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</si>
  <si>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</si>
  <si>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</si>
  <si>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</si>
  <si>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</si>
  <si>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</si>
  <si>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</si>
  <si>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</si>
  <si>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</si>
  <si>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</si>
  <si>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</si>
  <si>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</si>
  <si>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</si>
  <si>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</si>
  <si>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</si>
  <si>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</si>
  <si>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</si>
  <si>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</si>
  <si>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</si>
  <si>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</si>
  <si>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</si>
  <si>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</si>
  <si>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</si>
  <si>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</si>
  <si>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</si>
  <si>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</si>
  <si>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</si>
  <si>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</si>
  <si>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</si>
  <si>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</si>
  <si>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</si>
  <si>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</si>
  <si>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</si>
  <si>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</si>
  <si>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</si>
  <si>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</si>
  <si>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</si>
  <si>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</si>
  <si>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</si>
  <si>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</si>
  <si>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</si>
  <si>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</si>
  <si>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</si>
  <si>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</si>
  <si>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</si>
  <si>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</si>
  <si>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</si>
  <si>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</si>
  <si>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</si>
  <si>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</si>
  <si>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</si>
  <si>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</si>
  <si>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</si>
  <si>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</si>
  <si>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</si>
  <si>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</si>
  <si>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</si>
  <si>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</si>
  <si>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</si>
  <si>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</si>
  <si>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</si>
  <si>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</si>
  <si>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</si>
  <si>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</si>
  <si>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</si>
  <si>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</si>
  <si>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</si>
  <si>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</si>
  <si>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</si>
  <si>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</si>
  <si>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</si>
  <si>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</si>
  <si>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</si>
  <si>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</si>
  <si>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</si>
  <si>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</si>
  <si>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</si>
  <si>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</si>
  <si>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</si>
  <si>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</si>
  <si>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</si>
  <si>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</si>
  <si>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</si>
  <si>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</si>
  <si>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</si>
  <si>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</si>
  <si>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</si>
  <si>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</si>
  <si>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</si>
  <si>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</si>
  <si>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</si>
  <si>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</si>
  <si>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</si>
  <si>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</si>
  <si>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</si>
  <si>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</si>
  <si>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</si>
  <si>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</si>
  <si>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</si>
  <si>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</si>
  <si>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</si>
  <si>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</si>
  <si>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</si>
  <si>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</si>
  <si>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</si>
  <si>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</si>
  <si>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</si>
  <si>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</si>
  <si>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</si>
  <si>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</si>
  <si>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</si>
  <si>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</si>
  <si>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</si>
  <si>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</si>
  <si>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</si>
  <si>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</si>
  <si>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</si>
  <si>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</si>
  <si>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</si>
  <si>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</si>
  <si>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</si>
  <si>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</si>
  <si>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</si>
  <si>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</si>
  <si>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</si>
  <si>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</si>
  <si>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</si>
  <si>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</si>
  <si>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</si>
  <si>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</si>
  <si>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</si>
  <si>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</si>
  <si>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</si>
  <si>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</si>
  <si>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</si>
  <si>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</si>
  <si>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</si>
  <si>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</si>
  <si>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</si>
  <si>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</si>
  <si>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</si>
  <si>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</si>
  <si>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</si>
  <si>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</si>
  <si>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</si>
  <si>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</si>
  <si>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</si>
  <si>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</si>
  <si>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</si>
  <si>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</si>
  <si>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</si>
  <si>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</si>
  <si>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</si>
  <si>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</si>
  <si>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</si>
  <si>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</si>
  <si>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</si>
  <si>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</si>
  <si>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</si>
  <si>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</si>
  <si>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</si>
  <si>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</si>
  <si>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</si>
  <si>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</si>
  <si>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</si>
  <si>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</si>
  <si>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</si>
  <si>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</si>
  <si>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</si>
  <si>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</si>
  <si>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</si>
  <si>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</si>
  <si>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</si>
  <si>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</si>
  <si>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</si>
  <si>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</si>
  <si>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</si>
  <si>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</si>
  <si>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</si>
  <si>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</si>
  <si>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</si>
  <si>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</si>
  <si>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</si>
  <si>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</si>
  <si>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</si>
  <si>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</si>
  <si>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</si>
  <si>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</si>
  <si>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</si>
  <si>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</si>
  <si>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</si>
  <si>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</si>
  <si>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</si>
  <si>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</si>
  <si>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</si>
  <si>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</si>
  <si>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</si>
  <si>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</si>
  <si>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</si>
  <si>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</si>
  <si>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</si>
  <si>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</si>
  <si>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</si>
  <si>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</si>
  <si>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</si>
  <si>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</si>
  <si>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</si>
  <si>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</si>
  <si>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</si>
  <si>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</si>
  <si>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</si>
  <si>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</si>
  <si>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</si>
  <si>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</si>
  <si>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</si>
  <si>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</si>
  <si>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</si>
  <si>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</si>
  <si>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</si>
  <si>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</si>
  <si>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</si>
  <si>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</si>
  <si>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</si>
  <si>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</si>
  <si>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</si>
  <si>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</si>
  <si>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</si>
  <si>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</si>
  <si>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</si>
  <si>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</si>
  <si>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</si>
  <si>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</si>
  <si>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</si>
  <si>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</si>
  <si>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</si>
  <si>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</si>
  <si>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</si>
  <si>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</si>
  <si>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</si>
  <si>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</si>
  <si>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</si>
  <si>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</si>
  <si>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</si>
  <si>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</si>
  <si>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</si>
  <si>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</si>
  <si>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</si>
  <si>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</si>
  <si>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</si>
  <si>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</si>
  <si>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</si>
  <si>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</si>
  <si>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</si>
  <si>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</si>
  <si>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</si>
  <si>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</si>
  <si>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</si>
  <si>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</si>
  <si>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</si>
  <si>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</si>
  <si>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</si>
  <si>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</si>
  <si>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</si>
  <si>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</si>
  <si>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</si>
  <si>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</si>
  <si>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</si>
  <si>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</si>
  <si>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</si>
  <si>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</si>
  <si>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</si>
  <si>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</si>
  <si>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</si>
  <si>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</si>
  <si>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</si>
  <si>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</si>
  <si>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</si>
  <si>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</si>
  <si>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</si>
  <si>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</si>
  <si>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</si>
  <si>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</si>
  <si>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</si>
  <si>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</si>
  <si>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</si>
  <si>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</si>
  <si>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</si>
  <si>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</si>
  <si>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</si>
  <si>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</si>
  <si>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</si>
  <si>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</si>
  <si>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</si>
  <si>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</si>
  <si>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</si>
  <si>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</si>
  <si>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</si>
  <si>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</si>
  <si>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</si>
  <si>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</si>
  <si>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</si>
  <si>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</si>
  <si>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</si>
  <si>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</si>
  <si>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</si>
  <si>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</si>
  <si>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</si>
  <si>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</si>
  <si>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</si>
  <si>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</si>
  <si>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</si>
  <si>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</si>
  <si>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</si>
  <si>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</si>
  <si>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</si>
  <si>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</si>
  <si>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</si>
  <si>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</si>
  <si>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</si>
  <si>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</si>
  <si>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</si>
  <si>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</si>
  <si>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</si>
  <si>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</si>
  <si>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</si>
  <si>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</si>
  <si>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</si>
  <si>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</si>
  <si>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</si>
  <si>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</si>
  <si>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</si>
  <si>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</si>
  <si>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</si>
  <si>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</si>
  <si>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</si>
  <si>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</si>
  <si>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</si>
  <si>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</si>
  <si>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</si>
  <si>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</si>
  <si>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</si>
  <si>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</si>
  <si>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</si>
  <si>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</si>
  <si>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</si>
  <si>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</si>
  <si>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</si>
  <si>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</si>
  <si>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</si>
  <si>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</si>
  <si>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</si>
  <si>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</si>
  <si>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</si>
  <si>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</si>
  <si>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</si>
  <si>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</si>
  <si>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</si>
  <si>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</si>
  <si>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</si>
  <si>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</si>
  <si>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</si>
  <si>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</si>
  <si>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</si>
  <si>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</si>
  <si>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</si>
  <si>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</si>
  <si>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</si>
  <si>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</si>
  <si>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</si>
  <si>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</si>
  <si>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</si>
  <si>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</si>
  <si>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</si>
  <si>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</si>
  <si>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</si>
  <si>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</si>
  <si>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</si>
  <si>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</si>
  <si>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</si>
  <si>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</si>
  <si>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</si>
  <si>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</si>
  <si>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</si>
  <si>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</si>
  <si>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</si>
  <si>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</si>
  <si>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</si>
  <si>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</si>
  <si>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</si>
  <si>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</si>
  <si>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</si>
  <si>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</si>
  <si>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</si>
  <si>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</si>
  <si>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</si>
  <si>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</si>
  <si>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</si>
  <si>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</si>
  <si>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</si>
  <si>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</si>
  <si>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</si>
  <si>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</si>
  <si>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</si>
  <si>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</si>
  <si>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</si>
  <si>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</si>
  <si>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</si>
  <si>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</si>
  <si>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</si>
  <si>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</si>
  <si>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</si>
  <si>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</si>
  <si>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</si>
  <si>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</si>
  <si>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</si>
  <si>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</si>
  <si>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</si>
  <si>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</si>
  <si>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</si>
  <si>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</si>
  <si>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</si>
  <si>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</si>
  <si>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</si>
  <si>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</si>
  <si>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</si>
  <si>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</si>
  <si>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</si>
  <si>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</si>
  <si>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</si>
  <si>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</si>
  <si>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</si>
  <si>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</si>
  <si>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</si>
  <si>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</si>
  <si>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</si>
  <si>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</si>
  <si>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</si>
  <si>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</si>
  <si>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</si>
  <si>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</si>
  <si>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</si>
  <si>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</si>
  <si>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</si>
  <si>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</si>
  <si>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</si>
  <si>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</si>
  <si>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</si>
  <si>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</si>
  <si>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</si>
  <si>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</si>
  <si>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</si>
  <si>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</si>
  <si>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</si>
  <si>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</si>
  <si>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</si>
  <si>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</si>
  <si>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</si>
  <si>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</si>
  <si>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</si>
  <si>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</si>
  <si>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</si>
  <si>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</si>
  <si>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</si>
  <si>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</si>
  <si>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</si>
  <si>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</si>
  <si>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</si>
  <si>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</si>
  <si>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</si>
  <si>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</si>
  <si>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</si>
  <si>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</si>
  <si>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</si>
  <si>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</si>
  <si>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</si>
  <si>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</si>
  <si>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</si>
  <si>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</si>
  <si>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</si>
  <si>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</si>
  <si>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</si>
  <si>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</si>
  <si>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</si>
  <si>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</si>
  <si>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</si>
  <si>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</si>
  <si>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</si>
  <si>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</si>
  <si>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</si>
  <si>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</si>
  <si>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</si>
  <si>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</si>
  <si>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</si>
  <si>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</si>
  <si>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</si>
  <si>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</si>
  <si>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</si>
  <si>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</si>
  <si>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</si>
  <si>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</si>
  <si>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</si>
  <si>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</si>
  <si>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</si>
  <si>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</si>
  <si>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</si>
  <si>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</si>
  <si>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</si>
  <si>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</si>
  <si>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</si>
  <si>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</si>
  <si>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</si>
  <si>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</si>
  <si>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</si>
  <si>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</si>
  <si>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</si>
  <si>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</si>
  <si>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</si>
  <si>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</si>
  <si>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</si>
  <si>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</si>
  <si>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</si>
  <si>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</si>
  <si>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</si>
  <si>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</si>
  <si>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</si>
  <si>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</si>
  <si>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</si>
  <si>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</si>
  <si>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</si>
  <si>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</si>
  <si>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</si>
  <si>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</si>
  <si>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</si>
  <si>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</si>
  <si>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</si>
  <si>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</si>
  <si>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</si>
  <si>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</si>
  <si>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</si>
  <si>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</si>
  <si>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</si>
  <si>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</si>
  <si>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</si>
  <si>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</si>
  <si>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</si>
  <si>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</si>
  <si>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</si>
  <si>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</si>
  <si>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</si>
  <si>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</si>
  <si>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</si>
  <si>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</si>
  <si>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</si>
  <si>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</si>
  <si>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</si>
  <si>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</si>
  <si>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</si>
  <si>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</si>
  <si>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</si>
  <si>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</si>
  <si>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</si>
  <si>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</si>
  <si>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</si>
  <si>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</si>
  <si>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</si>
  <si>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</si>
  <si>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</si>
  <si>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</si>
  <si>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</si>
  <si>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</si>
  <si>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</si>
  <si>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</si>
  <si>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</si>
  <si>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</si>
  <si>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</si>
  <si>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</si>
  <si>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</si>
  <si>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</si>
  <si>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</si>
  <si>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</si>
  <si>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</si>
  <si>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</si>
  <si>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</si>
  <si>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</si>
  <si>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</si>
  <si>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</si>
  <si>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</si>
  <si>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</si>
  <si>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</si>
  <si>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</si>
  <si>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</si>
  <si>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</si>
  <si>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</si>
  <si>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</si>
  <si>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</si>
  <si>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</si>
  <si>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</si>
  <si>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</si>
  <si>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</si>
  <si>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</si>
  <si>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</si>
  <si>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</si>
  <si>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</si>
  <si>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</si>
  <si>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</si>
  <si>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</si>
  <si>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</si>
  <si>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</si>
  <si>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</si>
  <si>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</si>
  <si>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</si>
  <si>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</si>
  <si>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</si>
  <si>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</si>
  <si>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</si>
  <si>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</si>
  <si>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</si>
  <si>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</si>
  <si>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</si>
  <si>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</si>
  <si>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</si>
  <si>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</si>
  <si>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</si>
  <si>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</si>
  <si>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</si>
  <si>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</si>
  <si>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</si>
  <si>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</si>
  <si>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</si>
  <si>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</si>
  <si>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</si>
  <si>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</si>
  <si>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</si>
  <si>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</si>
  <si>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</si>
  <si>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</si>
  <si>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</si>
  <si>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</si>
  <si>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</si>
  <si>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</si>
  <si>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</si>
  <si>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</si>
  <si>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</si>
  <si>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</si>
  <si>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</si>
  <si>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</si>
  <si>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</si>
  <si>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</si>
  <si>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</si>
  <si>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</si>
  <si>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</si>
  <si>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</si>
  <si>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</si>
  <si>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</si>
  <si>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</si>
  <si>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</si>
  <si>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</si>
  <si>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</si>
  <si>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</si>
  <si>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</si>
  <si>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</si>
  <si>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</si>
  <si>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</si>
  <si>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</si>
  <si>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</si>
  <si>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</si>
  <si>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</si>
  <si>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</si>
  <si>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</si>
  <si>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</si>
  <si>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</si>
  <si>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</si>
  <si>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</si>
  <si>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</si>
  <si>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</si>
  <si>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</si>
  <si>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</si>
  <si>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</si>
  <si>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</si>
  <si>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</si>
  <si>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</si>
  <si>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</si>
  <si>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</si>
  <si>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</si>
  <si>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</si>
  <si>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</si>
  <si>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</si>
  <si>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</si>
  <si>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</si>
  <si>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</si>
  <si>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</si>
  <si>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</si>
  <si>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</si>
  <si>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</si>
  <si>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</si>
  <si>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</si>
  <si>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</si>
  <si>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</si>
  <si>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</si>
  <si>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</si>
  <si>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</si>
  <si>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</si>
  <si>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</si>
  <si>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</si>
  <si>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</si>
  <si>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</si>
  <si>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</si>
  <si>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</si>
  <si>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</si>
  <si>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</si>
  <si>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</si>
  <si>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</si>
  <si>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</si>
  <si>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</si>
  <si>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</si>
  <si>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</si>
  <si>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</si>
  <si>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</si>
  <si>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</si>
  <si>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</si>
  <si>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</si>
  <si>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</si>
  <si>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</si>
  <si>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</si>
  <si>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</si>
  <si>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</si>
  <si>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</si>
  <si>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</si>
  <si>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</si>
  <si>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</si>
  <si>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</si>
  <si>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</si>
  <si>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</si>
  <si>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</si>
  <si>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</si>
  <si>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</si>
  <si>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</si>
  <si>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</si>
  <si>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</si>
  <si>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</si>
  <si>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</si>
  <si>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</si>
  <si>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</si>
  <si>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</si>
  <si>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</si>
  <si>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</si>
  <si>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</si>
  <si>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</si>
  <si>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</si>
  <si>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</si>
  <si>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</si>
  <si>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</si>
  <si>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</si>
  <si>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</si>
  <si>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</si>
  <si>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</si>
  <si>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</si>
  <si>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</si>
  <si>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</si>
  <si>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</si>
  <si>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</si>
  <si>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</si>
  <si>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</si>
  <si>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</si>
  <si>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</si>
  <si>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</si>
  <si>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</si>
  <si>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</si>
  <si>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</si>
  <si>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</si>
  <si>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</si>
  <si>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</si>
  <si>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</si>
  <si>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</si>
  <si>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</si>
  <si>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</si>
  <si>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</si>
  <si>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</si>
  <si>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</si>
  <si>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</si>
  <si>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</si>
  <si>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</si>
  <si>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</si>
  <si>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</si>
  <si>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</si>
  <si>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</si>
  <si>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</si>
  <si>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</si>
  <si>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</si>
  <si>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</si>
  <si>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</si>
  <si>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</si>
  <si>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</si>
  <si>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</si>
  <si>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</si>
  <si>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</si>
  <si>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</si>
  <si>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</si>
  <si>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</si>
  <si>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</si>
  <si>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</si>
  <si>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</si>
  <si>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</si>
  <si>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</si>
  <si>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</si>
  <si>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</si>
  <si>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</si>
  <si>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</si>
  <si>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</si>
  <si>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</si>
  <si>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</si>
  <si>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</si>
  <si>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</si>
  <si>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</si>
  <si>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</si>
  <si>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</si>
  <si>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</si>
  <si>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</si>
  <si>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</si>
  <si>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</si>
  <si>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</si>
  <si>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</si>
  <si>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</si>
  <si>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</si>
  <si>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</si>
  <si>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</si>
  <si>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</si>
  <si>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</si>
  <si>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</si>
  <si>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</si>
  <si>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</si>
  <si>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</si>
  <si>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</si>
  <si>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</si>
  <si>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</si>
  <si>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</si>
  <si>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</si>
  <si>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</si>
  <si>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</si>
  <si>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</si>
  <si>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</si>
  <si>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</si>
  <si>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</si>
  <si>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</si>
  <si>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</si>
  <si>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</si>
  <si>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</si>
  <si>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</si>
  <si>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</si>
  <si>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</si>
  <si>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</si>
  <si>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</si>
  <si>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</si>
  <si>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</si>
  <si>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</si>
  <si>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</si>
  <si>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</si>
  <si>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</si>
  <si>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</si>
  <si>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</si>
  <si>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</si>
  <si>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</si>
  <si>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</si>
  <si>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</si>
  <si>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</si>
  <si>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</si>
  <si>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</si>
  <si>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</si>
  <si>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</si>
  <si>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</si>
  <si>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</si>
  <si>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</si>
  <si>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</si>
  <si>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</si>
  <si>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</si>
  <si>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</si>
  <si>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</si>
  <si>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</si>
  <si>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</si>
  <si>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</si>
  <si>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</si>
  <si>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</si>
  <si>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</si>
  <si>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</si>
  <si>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</si>
  <si>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</si>
  <si>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</si>
  <si>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</si>
  <si>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</si>
  <si>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</si>
  <si>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</si>
  <si>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</si>
  <si>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</si>
  <si>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</si>
  <si>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</si>
  <si>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</si>
  <si>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</si>
  <si>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</si>
  <si>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</si>
  <si>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</si>
  <si>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</si>
  <si>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</si>
  <si>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</si>
  <si>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</si>
  <si>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</si>
  <si>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</si>
  <si>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</si>
  <si>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</si>
  <si>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</si>
  <si>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</si>
  <si>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</si>
  <si>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</si>
  <si>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</si>
  <si>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</si>
  <si>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</si>
  <si>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</si>
  <si>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</si>
  <si>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</si>
  <si>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</si>
  <si>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</si>
  <si>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</si>
  <si>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</si>
  <si>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</si>
  <si>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</si>
  <si>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</si>
  <si>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</si>
  <si>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</si>
  <si>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</si>
  <si>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</si>
  <si>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</si>
  <si>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</si>
  <si>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</si>
  <si>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</si>
  <si>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</si>
  <si>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</si>
  <si>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</si>
  <si>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</si>
  <si>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</si>
  <si>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</si>
  <si>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</si>
  <si>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</si>
  <si>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</si>
  <si>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</si>
  <si>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</si>
  <si>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</si>
  <si>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</si>
  <si>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</si>
  <si>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</si>
  <si>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</si>
  <si>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</si>
  <si>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</si>
  <si>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</si>
  <si>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</si>
  <si>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</si>
  <si>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</si>
  <si>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</si>
  <si>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</si>
  <si>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</si>
  <si>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</si>
  <si>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</si>
  <si>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</si>
  <si>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</si>
  <si>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</si>
  <si>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</si>
  <si>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</si>
  <si>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</si>
  <si>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</si>
  <si>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</si>
  <si>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</si>
  <si>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</si>
  <si>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</si>
  <si>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</si>
  <si>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</si>
  <si>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</si>
  <si>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</si>
  <si>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</si>
  <si>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</si>
  <si>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</si>
  <si>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</si>
  <si>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</si>
  <si>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</si>
  <si>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</si>
  <si>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</si>
  <si>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</si>
  <si>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</si>
  <si>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</si>
  <si>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</si>
  <si>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</si>
  <si>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</si>
  <si>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</si>
  <si>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</si>
  <si>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</si>
  <si>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</si>
  <si>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</si>
  <si>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</si>
  <si>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</si>
  <si>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</si>
  <si>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</si>
  <si>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</si>
  <si>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</si>
  <si>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</si>
  <si>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</si>
  <si>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</si>
  <si>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</si>
  <si>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</si>
  <si>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</si>
  <si>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</si>
  <si>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</si>
  <si>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</si>
  <si>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</si>
  <si>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</si>
  <si>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</si>
  <si>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</si>
  <si>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</si>
  <si>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</si>
  <si>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</si>
  <si>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</si>
  <si>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</si>
  <si>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</si>
  <si>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</si>
  <si>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</si>
  <si>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</si>
  <si>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</si>
  <si>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</si>
  <si>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</si>
  <si>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</si>
  <si>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</si>
  <si>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</si>
  <si>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</si>
  <si>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</si>
  <si>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</si>
  <si>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</si>
  <si>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</si>
  <si>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</si>
  <si>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</si>
  <si>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</si>
  <si>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</si>
  <si>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</si>
  <si>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</si>
  <si>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</si>
  <si>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</si>
  <si>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</si>
  <si>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</si>
  <si>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</si>
  <si>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</si>
  <si>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</si>
  <si>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</si>
  <si>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</si>
  <si>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</si>
  <si>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</si>
  <si>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</si>
  <si>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</si>
  <si>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</si>
  <si>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</si>
  <si>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</si>
  <si>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</si>
  <si>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</si>
  <si>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</si>
  <si>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</si>
  <si>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</si>
  <si>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</si>
  <si>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</si>
  <si>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</si>
  <si>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</si>
  <si>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</si>
  <si>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</si>
  <si>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</si>
  <si>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</si>
  <si>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</si>
  <si>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</si>
  <si>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</si>
  <si>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</si>
  <si>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</si>
  <si>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</si>
  <si>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</si>
  <si>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</si>
  <si>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</si>
  <si>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</si>
  <si>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</si>
  <si>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</si>
  <si>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</si>
  <si>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</si>
  <si>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</si>
  <si>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</si>
  <si>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</si>
  <si>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</si>
  <si>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</si>
  <si>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</si>
  <si>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</si>
  <si>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</si>
  <si>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</si>
  <si>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</si>
  <si>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</si>
  <si>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</si>
  <si>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</si>
  <si>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</si>
  <si>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</si>
  <si>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</si>
  <si>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</si>
  <si>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</si>
  <si>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</si>
  <si>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</si>
  <si>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</si>
  <si>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</si>
  <si>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</si>
  <si>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</si>
  <si>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</si>
  <si>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</si>
  <si>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</si>
  <si>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</si>
  <si>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</si>
  <si>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</si>
  <si>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</si>
  <si>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</si>
  <si>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</si>
  <si>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</si>
  <si>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</si>
  <si>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</si>
  <si>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</si>
  <si>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</si>
  <si>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</si>
  <si>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</si>
  <si>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</si>
  <si>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</si>
  <si>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</si>
  <si>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</si>
  <si>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</si>
  <si>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</si>
  <si>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</si>
  <si>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</si>
  <si>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</si>
  <si>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</si>
  <si>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</si>
  <si>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</si>
  <si>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</si>
  <si>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</si>
  <si>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</si>
  <si>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</si>
  <si>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</si>
  <si>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</si>
  <si>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</si>
  <si>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</si>
  <si>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</si>
  <si>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</si>
  <si>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</si>
  <si>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</si>
  <si>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</si>
  <si>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</si>
  <si>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</si>
  <si>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</si>
  <si>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</si>
  <si>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</si>
  <si>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</si>
  <si>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</si>
  <si>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</si>
  <si>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</si>
  <si>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</si>
  <si>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</si>
  <si>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</si>
  <si>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</si>
  <si>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</si>
  <si>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</si>
  <si>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</si>
  <si>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</si>
  <si>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</si>
  <si>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</si>
  <si>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</si>
  <si>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</si>
  <si>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</si>
  <si>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</si>
  <si>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</si>
  <si>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</si>
  <si>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</si>
  <si>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</si>
  <si>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</si>
  <si>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</si>
  <si>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</si>
  <si>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</si>
  <si>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</si>
  <si>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</si>
  <si>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</si>
  <si>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</si>
  <si>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</si>
  <si>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</si>
  <si>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</si>
  <si>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</si>
  <si>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</si>
  <si>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</si>
  <si>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</si>
  <si>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</si>
  <si>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</si>
  <si>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</si>
  <si>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</si>
  <si>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</si>
  <si>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</si>
  <si>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</si>
  <si>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</si>
  <si>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</si>
  <si>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</si>
  <si>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</si>
  <si>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</si>
  <si>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</si>
  <si>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</si>
  <si>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</si>
  <si>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</si>
  <si>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</si>
  <si>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</si>
  <si>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</si>
  <si>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</si>
  <si>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</si>
  <si>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</si>
  <si>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</si>
  <si>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</si>
  <si>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</si>
  <si>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</si>
  <si>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</si>
  <si>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</si>
  <si>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</si>
  <si>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</si>
  <si>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</si>
  <si>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</si>
  <si>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</si>
  <si>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</si>
  <si>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</si>
  <si>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</si>
  <si>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</si>
  <si>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</si>
  <si>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</si>
  <si>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</si>
  <si>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</si>
  <si>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</si>
  <si>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</si>
  <si>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</si>
  <si>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</si>
  <si>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</si>
  <si>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</si>
  <si>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</si>
  <si>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</si>
  <si>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</si>
  <si>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</si>
  <si>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</si>
  <si>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</si>
  <si>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</si>
  <si>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</si>
  <si>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</si>
  <si>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</si>
  <si>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</si>
  <si>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</si>
  <si>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</si>
  <si>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</si>
  <si>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</si>
  <si>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</si>
  <si>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</si>
  <si>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</si>
  <si>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</si>
  <si>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</si>
  <si>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</si>
  <si>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</si>
  <si>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</si>
  <si>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</si>
  <si>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</si>
  <si>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</si>
  <si>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</si>
  <si>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</si>
  <si>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</si>
  <si>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</si>
  <si>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</si>
  <si>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</si>
  <si>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</si>
  <si>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</si>
  <si>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</si>
  <si>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</si>
  <si>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</si>
  <si>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</si>
  <si>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</si>
  <si>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</si>
  <si>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</si>
  <si>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</si>
  <si>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</si>
  <si>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</si>
  <si>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</si>
  <si>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</si>
  <si>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</si>
  <si>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</si>
  <si>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</si>
  <si>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</si>
  <si>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</si>
  <si>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</si>
  <si>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</si>
  <si>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</si>
  <si>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</si>
  <si>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</si>
  <si>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</si>
  <si>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</si>
  <si>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</si>
  <si>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</si>
  <si>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</si>
  <si>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</si>
  <si>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</si>
  <si>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</si>
  <si>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</si>
  <si>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</si>
  <si>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</si>
  <si>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</si>
  <si>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</si>
  <si>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</si>
  <si>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</si>
  <si>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</si>
  <si>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</si>
  <si>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</si>
  <si>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</si>
  <si>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</si>
  <si>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</si>
  <si>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</si>
  <si>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</si>
  <si>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</si>
  <si>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</si>
  <si>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</si>
  <si>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</si>
  <si>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</si>
  <si>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</si>
  <si>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</si>
  <si>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</si>
  <si>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</si>
  <si>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</si>
  <si>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</si>
  <si>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</si>
  <si>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</si>
  <si>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</si>
  <si>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</si>
  <si>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</si>
  <si>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</si>
  <si>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</si>
  <si>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</si>
  <si>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</si>
  <si>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</si>
  <si>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</si>
  <si>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</si>
  <si>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</si>
  <si>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</si>
  <si>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</si>
  <si>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</si>
  <si>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</si>
  <si>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</si>
  <si>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</si>
  <si>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</si>
  <si>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</si>
  <si>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</si>
  <si>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</si>
  <si>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</si>
  <si>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</si>
  <si>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</si>
  <si>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</si>
  <si>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</si>
  <si>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</si>
  <si>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</si>
  <si>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</si>
  <si>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</si>
  <si>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</si>
  <si>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</si>
  <si>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</si>
  <si>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</si>
  <si>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</si>
  <si>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</si>
  <si>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</si>
  <si>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</si>
  <si>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</si>
  <si>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</si>
  <si>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</si>
  <si>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</si>
  <si>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</si>
  <si>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</si>
  <si>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</si>
  <si>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</si>
  <si>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</si>
  <si>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</si>
  <si>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</si>
  <si>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</si>
  <si>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</si>
  <si>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</si>
  <si>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</si>
  <si>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</si>
  <si>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</si>
  <si>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</si>
  <si>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</si>
  <si>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</si>
  <si>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</si>
  <si>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</si>
  <si>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</si>
  <si>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</si>
  <si>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</si>
  <si>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</si>
  <si>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</si>
  <si>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</si>
  <si>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</si>
  <si>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</si>
  <si>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</si>
  <si>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</si>
  <si>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</si>
  <si>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</si>
  <si>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</si>
  <si>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</si>
  <si>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</si>
  <si>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</si>
  <si>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</si>
  <si>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</si>
  <si>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</si>
  <si>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</si>
  <si>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</si>
  <si>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</si>
  <si>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</si>
  <si>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</si>
  <si>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</si>
  <si>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</si>
  <si>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</si>
  <si>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</si>
  <si>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</si>
  <si>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</si>
  <si>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</si>
  <si>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</si>
  <si>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</si>
  <si>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</si>
  <si>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</si>
  <si>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</si>
  <si>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</si>
  <si>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</si>
  <si>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</si>
  <si>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</si>
  <si>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</si>
  <si>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</si>
  <si>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</si>
  <si>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</si>
  <si>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</si>
  <si>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</si>
  <si>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</si>
  <si>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</si>
  <si>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</si>
  <si>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</si>
  <si>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</si>
  <si>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</si>
  <si>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</si>
  <si>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</si>
  <si>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</si>
  <si>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</si>
  <si>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</si>
  <si>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</si>
  <si>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</si>
  <si>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</si>
  <si>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</si>
  <si>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</si>
  <si>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</si>
  <si>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</si>
  <si>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</si>
  <si>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</si>
  <si>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</si>
  <si>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</si>
  <si>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</si>
  <si>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</si>
  <si>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</si>
  <si>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</si>
  <si>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</si>
  <si>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</si>
  <si>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</si>
  <si>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</si>
  <si>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</si>
  <si>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</si>
  <si>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</si>
  <si>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</si>
  <si>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</si>
  <si>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</si>
  <si>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</si>
  <si>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</si>
  <si>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</si>
  <si>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</si>
  <si>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</si>
  <si>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</si>
  <si>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</si>
  <si>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</si>
  <si>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</si>
  <si>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</si>
  <si>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</si>
  <si>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</si>
  <si>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</si>
  <si>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</si>
  <si>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</si>
  <si>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</si>
  <si>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</si>
  <si>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</si>
  <si>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</si>
  <si>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</si>
  <si>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</si>
  <si>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</si>
  <si>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</si>
  <si>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</si>
  <si>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</si>
  <si>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</si>
  <si>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</si>
  <si>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</si>
  <si>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</si>
  <si>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</si>
  <si>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</si>
  <si>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</si>
  <si>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</si>
  <si>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</si>
  <si>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</si>
  <si>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</si>
  <si>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</si>
  <si>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</si>
  <si>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</si>
  <si>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</si>
  <si>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</si>
  <si>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</si>
  <si>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</si>
  <si>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</si>
  <si>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</si>
  <si>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</si>
  <si>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</si>
  <si>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</si>
  <si>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</si>
  <si>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</si>
  <si>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</si>
  <si>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</si>
  <si>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</si>
  <si>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</si>
  <si>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</si>
  <si>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</si>
  <si>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</si>
  <si>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</si>
  <si>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</si>
  <si>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</si>
  <si>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</si>
  <si>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</si>
  <si>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</si>
  <si>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</si>
  <si>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</si>
  <si>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</si>
  <si>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</si>
  <si>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</si>
  <si>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</si>
  <si>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</si>
  <si>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</si>
  <si>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</si>
  <si>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</si>
  <si>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</si>
  <si>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</si>
  <si>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</si>
  <si>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</si>
  <si>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</si>
  <si>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</si>
  <si>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</si>
  <si>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</si>
  <si>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</si>
  <si>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</si>
  <si>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</si>
  <si>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</si>
  <si>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</si>
  <si>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</si>
  <si>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</si>
  <si>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</si>
  <si>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</si>
  <si>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</si>
  <si>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</si>
  <si>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</si>
  <si>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</si>
  <si>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</si>
  <si>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</si>
  <si>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</si>
  <si>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</si>
  <si>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</si>
  <si>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</si>
  <si>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</si>
  <si>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</si>
  <si>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</si>
  <si>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</si>
  <si>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</si>
  <si>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</si>
  <si>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</si>
  <si>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</si>
  <si>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</si>
  <si>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</si>
  <si>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</si>
  <si>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</si>
  <si>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</si>
  <si>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</si>
  <si>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</si>
  <si>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</si>
  <si>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</si>
  <si>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</si>
  <si>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</si>
  <si>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</si>
  <si>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</si>
  <si>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</si>
  <si>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</si>
  <si>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</si>
  <si>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</si>
  <si>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</si>
  <si>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</si>
  <si>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</si>
  <si>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</si>
  <si>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</si>
  <si>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</si>
  <si>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</si>
  <si>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</si>
  <si>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</si>
  <si>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</si>
  <si>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</si>
  <si>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</si>
  <si>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</si>
  <si>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</si>
  <si>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</si>
  <si>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</si>
  <si>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</si>
  <si>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</si>
  <si>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</si>
  <si>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</si>
  <si>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</si>
  <si>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</si>
  <si>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</si>
  <si>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</si>
  <si>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</si>
  <si>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</si>
  <si>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</si>
  <si>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</si>
  <si>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</si>
  <si>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</si>
  <si>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</si>
  <si>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</si>
  <si>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</si>
  <si>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</si>
  <si>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</si>
  <si>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</si>
  <si>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</si>
  <si>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</si>
  <si>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</si>
  <si>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</si>
  <si>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</si>
  <si>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</si>
  <si>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</si>
  <si>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</si>
  <si>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</si>
  <si>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</si>
  <si>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</si>
  <si>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</si>
  <si>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</si>
  <si>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</si>
  <si>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</si>
  <si>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</si>
  <si>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</si>
  <si>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</si>
  <si>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</si>
  <si>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</si>
  <si>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</si>
  <si>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</si>
  <si>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</si>
  <si>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</si>
  <si>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</si>
  <si>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</si>
  <si>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</si>
  <si>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</si>
  <si>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</si>
  <si>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</si>
  <si>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</si>
  <si>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</si>
  <si>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</si>
  <si>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</si>
  <si>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</si>
  <si>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</si>
  <si>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</si>
  <si>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</si>
  <si>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</si>
  <si>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</si>
  <si>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</si>
  <si>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</si>
  <si>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</si>
  <si>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</si>
  <si>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</si>
  <si>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</si>
  <si>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</si>
  <si>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</si>
  <si>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</si>
  <si>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</si>
  <si>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</si>
  <si>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</si>
  <si>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</si>
  <si>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</si>
  <si>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</si>
  <si>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</si>
  <si>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</si>
  <si>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</si>
  <si>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</si>
  <si>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</si>
  <si>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</si>
  <si>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</si>
  <si>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</si>
  <si>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</si>
  <si>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</si>
  <si>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</si>
  <si>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</si>
  <si>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</si>
  <si>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</si>
  <si>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</si>
  <si>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</si>
  <si>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</si>
  <si>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</si>
  <si>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</si>
  <si>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</si>
  <si>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</si>
  <si>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</si>
  <si>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</si>
  <si>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</si>
  <si>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</si>
  <si>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</si>
  <si>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</si>
  <si>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</si>
  <si>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</si>
  <si>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</si>
  <si>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</si>
  <si>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</si>
  <si>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</si>
  <si>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</si>
  <si>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</si>
  <si>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</si>
  <si>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</si>
  <si>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</si>
  <si>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</si>
  <si>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</si>
  <si>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</si>
  <si>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</si>
  <si>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</si>
  <si>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</si>
  <si>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</si>
  <si>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</si>
  <si>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</si>
  <si>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</si>
  <si>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</si>
  <si>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</si>
  <si>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</si>
  <si>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</si>
  <si>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</si>
  <si>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</si>
  <si>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</si>
  <si>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</si>
  <si>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</si>
  <si>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</si>
  <si>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</si>
  <si>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</si>
  <si>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</si>
  <si>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</si>
  <si>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</si>
  <si>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</si>
  <si>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</si>
  <si>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</si>
  <si>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</si>
  <si>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</si>
  <si>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</si>
  <si>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</si>
  <si>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</si>
  <si>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</si>
  <si>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</si>
  <si>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</si>
  <si>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</si>
  <si>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</si>
  <si>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</si>
  <si>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</si>
  <si>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</si>
  <si>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</si>
  <si>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</si>
  <si>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</si>
  <si>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</si>
  <si>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</si>
  <si>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</si>
  <si>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</si>
  <si>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</si>
  <si>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</si>
  <si>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</si>
  <si>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</si>
  <si>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</si>
  <si>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</si>
  <si>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</si>
  <si>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</si>
  <si>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</si>
  <si>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</si>
  <si>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</si>
  <si>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</si>
  <si>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</si>
  <si>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</si>
  <si>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</si>
  <si>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</si>
  <si>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</si>
  <si>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</si>
  <si>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</si>
  <si>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</si>
  <si>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</si>
  <si>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</si>
  <si>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</si>
  <si>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</si>
  <si>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</si>
  <si>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</si>
  <si>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</si>
  <si>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</si>
  <si>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</si>
  <si>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</si>
  <si>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</si>
  <si>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</si>
  <si>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</si>
  <si>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</si>
  <si>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</si>
  <si>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</si>
  <si>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</si>
  <si>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</si>
  <si>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</si>
  <si>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</si>
  <si>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</si>
  <si>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</si>
  <si>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</si>
  <si>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</si>
  <si>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</si>
  <si>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</si>
  <si>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</si>
  <si>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</si>
  <si>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</si>
  <si>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</si>
  <si>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</si>
  <si>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</si>
  <si>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</si>
  <si>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</si>
  <si>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</si>
  <si>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</si>
  <si>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</si>
  <si>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</si>
  <si>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</si>
  <si>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</si>
  <si>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</si>
  <si>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</si>
  <si>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</si>
  <si>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</si>
  <si>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</si>
  <si>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</si>
  <si>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</si>
  <si>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</si>
  <si>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</si>
  <si>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</si>
  <si>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</si>
  <si>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</si>
  <si>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</si>
  <si>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</si>
  <si>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</si>
  <si>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</si>
  <si>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</si>
  <si>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</si>
  <si>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</si>
  <si>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</si>
  <si>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</si>
  <si>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</si>
  <si>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</si>
  <si>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</si>
  <si>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</si>
  <si>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</si>
  <si>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</si>
  <si>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</si>
  <si>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</si>
  <si>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</si>
  <si>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</si>
  <si>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</si>
  <si>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</si>
  <si>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</si>
  <si>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</si>
  <si>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</si>
  <si>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</si>
  <si>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</si>
  <si>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</si>
  <si>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</si>
  <si>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</si>
  <si>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</si>
  <si>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</si>
  <si>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</si>
  <si>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</si>
  <si>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</si>
  <si>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</si>
  <si>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</si>
  <si>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</si>
  <si>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</si>
  <si>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</si>
  <si>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</si>
  <si>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</si>
  <si>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</si>
  <si>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</si>
  <si>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</si>
  <si>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</si>
  <si>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</si>
  <si>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</si>
  <si>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</si>
  <si>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</si>
  <si>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</si>
  <si>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</si>
  <si>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</si>
  <si>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</si>
  <si>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</si>
  <si>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</si>
  <si>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</si>
  <si>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</si>
  <si>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</si>
  <si>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</si>
  <si>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</si>
  <si>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</si>
  <si>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</si>
  <si>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</si>
  <si>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</si>
  <si>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</si>
  <si>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</si>
  <si>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</si>
  <si>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</si>
  <si>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</si>
  <si>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</si>
  <si>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</si>
  <si>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</si>
  <si>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</si>
  <si>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</si>
  <si>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</si>
  <si>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</si>
  <si>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</si>
  <si>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</si>
  <si>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</si>
  <si>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</si>
  <si>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</si>
  <si>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</si>
  <si>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</si>
  <si>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</si>
  <si>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</si>
  <si>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</si>
  <si>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</si>
  <si>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</si>
  <si>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</si>
  <si>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</si>
  <si>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</si>
  <si>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</si>
  <si>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</si>
  <si>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</si>
  <si>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</si>
  <si>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</si>
  <si>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</si>
  <si>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</si>
  <si>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</si>
  <si>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</si>
  <si>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</si>
  <si>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</si>
  <si>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</si>
  <si>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</si>
  <si>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</si>
  <si>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</si>
  <si>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</si>
  <si>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</si>
  <si>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</si>
  <si>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</si>
  <si>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</si>
  <si>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</si>
  <si>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</si>
  <si>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</si>
  <si>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</si>
  <si>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</si>
  <si>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</si>
  <si>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</si>
  <si>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</si>
  <si>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</si>
  <si>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</si>
  <si>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</si>
  <si>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</si>
  <si>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</si>
  <si>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</si>
  <si>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</si>
  <si>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</si>
  <si>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</si>
  <si>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</si>
  <si>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</si>
  <si>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</si>
  <si>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</si>
  <si>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</si>
  <si>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</si>
  <si>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</si>
  <si>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</si>
  <si>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</si>
  <si>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</si>
  <si>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</si>
  <si>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</si>
  <si>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</si>
  <si>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</si>
  <si>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</si>
  <si>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</si>
  <si>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</si>
  <si>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</si>
  <si>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</si>
  <si>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</si>
  <si>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</si>
  <si>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</si>
  <si>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</si>
  <si>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</si>
  <si>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</si>
  <si>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</si>
  <si>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</si>
  <si>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</si>
  <si>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</si>
  <si>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</si>
  <si>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</si>
  <si>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</si>
  <si>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</si>
  <si>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</si>
  <si>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</si>
  <si>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</si>
  <si>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</si>
  <si>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</si>
  <si>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</si>
  <si>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</si>
  <si>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</si>
  <si>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</si>
  <si>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</si>
  <si>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</si>
  <si>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</si>
  <si>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</si>
  <si>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</si>
  <si>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</si>
  <si>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</si>
  <si>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</si>
  <si>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</si>
  <si>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</si>
  <si>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</si>
  <si>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</si>
  <si>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</si>
  <si>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</si>
  <si>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</si>
  <si>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</si>
  <si>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</si>
  <si>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</si>
  <si>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</si>
  <si>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</si>
  <si>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</si>
  <si>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</si>
  <si>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</si>
  <si>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</si>
  <si>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</si>
  <si>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</si>
  <si>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</si>
  <si>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</si>
  <si>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</si>
  <si>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</si>
  <si>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</si>
  <si>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</si>
  <si>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</si>
  <si>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</si>
  <si>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</si>
  <si>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</si>
  <si>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</si>
  <si>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</si>
  <si>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</si>
  <si>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</si>
  <si>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</si>
  <si>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</si>
  <si>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</si>
  <si>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</si>
  <si>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</si>
  <si>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</si>
  <si>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</si>
  <si>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</si>
  <si>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</si>
  <si>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</si>
  <si>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</si>
  <si>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</si>
  <si>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</si>
  <si>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</si>
  <si>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</si>
  <si>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</si>
  <si>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</si>
  <si>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</si>
  <si>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</si>
  <si>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</si>
  <si>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</si>
  <si>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</si>
  <si>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</si>
  <si>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</si>
  <si>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</si>
  <si>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</si>
  <si>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</si>
  <si>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</si>
  <si>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</si>
  <si>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</si>
  <si>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</si>
  <si>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</si>
  <si>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</si>
  <si>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</si>
  <si>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</si>
  <si>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</si>
  <si>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</si>
  <si>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</si>
  <si>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</si>
  <si>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</si>
  <si>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</si>
  <si>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</si>
  <si>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</si>
  <si>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</si>
  <si>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</si>
  <si>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</si>
  <si>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</si>
  <si>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</si>
  <si>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</si>
  <si>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</si>
  <si>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</si>
  <si>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</si>
  <si>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</si>
  <si>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</si>
  <si>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</si>
  <si>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</si>
  <si>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</si>
  <si>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</si>
  <si>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</si>
  <si>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</si>
  <si>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</si>
  <si>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</si>
  <si>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</si>
  <si>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</si>
  <si>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</si>
  <si>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</si>
  <si>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</si>
  <si>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</si>
  <si>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</si>
  <si>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</si>
  <si>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</si>
  <si>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</si>
  <si>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</si>
  <si>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</si>
  <si>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</si>
  <si>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</si>
  <si>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</si>
  <si>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</si>
  <si>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</si>
  <si>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</si>
  <si>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</si>
  <si>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</si>
  <si>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</si>
  <si>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</si>
  <si>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</si>
  <si>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</si>
  <si>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</si>
  <si>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</si>
  <si>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</si>
  <si>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</si>
  <si>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</si>
  <si>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</si>
  <si>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</si>
  <si>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</si>
  <si>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</si>
  <si>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</si>
  <si>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</si>
  <si>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</si>
  <si>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</si>
  <si>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</si>
  <si>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</si>
  <si>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</si>
  <si>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</si>
  <si>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</si>
  <si>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</si>
  <si>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</si>
  <si>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</si>
  <si>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</si>
  <si>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</si>
  <si>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</si>
  <si>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</si>
  <si>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</si>
  <si>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</si>
  <si>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</si>
  <si>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</si>
  <si>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</si>
  <si>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</si>
  <si>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</si>
  <si>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</si>
  <si>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</si>
  <si>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</si>
  <si>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</si>
  <si>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</si>
  <si>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</si>
  <si>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</si>
  <si>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</si>
  <si>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</si>
  <si>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</si>
  <si>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</si>
  <si>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</si>
  <si>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</si>
  <si>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</si>
  <si>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</si>
  <si>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</si>
  <si>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</si>
  <si>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</si>
  <si>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</si>
  <si>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</si>
  <si>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</si>
  <si>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</si>
  <si>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</si>
  <si>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</si>
  <si>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</si>
  <si>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</si>
  <si>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</si>
  <si>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</si>
  <si>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</si>
  <si>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</si>
  <si>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</si>
  <si>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</si>
  <si>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</si>
  <si>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</si>
  <si>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</si>
  <si>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</si>
  <si>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</si>
  <si>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</si>
  <si>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</si>
  <si>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</si>
  <si>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</si>
  <si>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</si>
  <si>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</si>
  <si>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</si>
  <si>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</si>
  <si>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</si>
  <si>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</si>
  <si>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</si>
  <si>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</si>
  <si>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</si>
  <si>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</si>
  <si>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</si>
  <si>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</si>
  <si>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</si>
  <si>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</si>
  <si>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</si>
  <si>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</si>
  <si>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</si>
  <si>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</si>
  <si>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</si>
  <si>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</si>
  <si>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</si>
  <si>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</si>
  <si>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</si>
  <si>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</si>
  <si>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</si>
  <si>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</si>
  <si>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</si>
  <si>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</si>
  <si>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</si>
  <si>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</si>
  <si>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</si>
  <si>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</si>
  <si>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</si>
  <si>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</si>
  <si>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</si>
  <si>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</si>
  <si>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</si>
  <si>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</si>
  <si>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</si>
  <si>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</si>
  <si>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</si>
  <si>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</si>
  <si>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</si>
  <si>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</si>
  <si>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</si>
  <si>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</si>
  <si>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</si>
  <si>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</si>
  <si>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</si>
  <si>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</si>
  <si>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</si>
  <si>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</si>
  <si>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</si>
  <si>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</si>
  <si>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</si>
  <si>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</si>
  <si>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</si>
  <si>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</si>
  <si>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</si>
  <si>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</si>
  <si>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</si>
  <si>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</si>
  <si>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</si>
  <si>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</si>
  <si>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</si>
  <si>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</si>
  <si>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</si>
  <si>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</si>
  <si>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</si>
  <si>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</si>
  <si>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</si>
  <si>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</si>
  <si>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</si>
  <si>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</si>
  <si>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</si>
  <si>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</si>
  <si>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</si>
  <si>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</si>
  <si>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</si>
  <si>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</si>
  <si>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</si>
  <si>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</si>
  <si>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</si>
  <si>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</si>
  <si>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</si>
  <si>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</si>
  <si>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</si>
  <si>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</si>
  <si>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</si>
  <si>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</si>
  <si>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</si>
  <si>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</si>
  <si>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</si>
  <si>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</si>
  <si>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</si>
  <si>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</si>
  <si>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</si>
  <si>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</si>
  <si>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</si>
  <si>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</si>
  <si>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</si>
  <si>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</si>
  <si>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</si>
  <si>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</si>
  <si>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</si>
  <si>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</si>
  <si>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</si>
  <si>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</si>
  <si>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</si>
  <si>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</si>
  <si>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</si>
  <si>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</si>
  <si>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</si>
  <si>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</si>
  <si>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</si>
  <si>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</si>
  <si>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</si>
  <si>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</si>
  <si>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</si>
  <si>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</si>
  <si>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</si>
  <si>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</si>
  <si>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</si>
  <si>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</si>
  <si>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</si>
  <si>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</si>
  <si>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</si>
  <si>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</si>
  <si>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</si>
  <si>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</si>
  <si>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</si>
  <si>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</si>
  <si>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</si>
  <si>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</si>
  <si>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</si>
  <si>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</si>
  <si>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</si>
  <si>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</si>
  <si>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</si>
  <si>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</si>
  <si>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</si>
  <si>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</si>
  <si>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</si>
  <si>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</si>
  <si>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</si>
  <si>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</si>
  <si>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</si>
  <si>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</si>
  <si>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</si>
  <si>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</si>
  <si>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</si>
  <si>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</si>
  <si>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</si>
  <si>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</si>
  <si>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</si>
  <si>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</si>
  <si>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</si>
  <si>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</si>
  <si>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</si>
  <si>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</si>
  <si>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</si>
  <si>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</si>
  <si>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</si>
  <si>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</si>
  <si>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</si>
  <si>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</si>
  <si>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</si>
  <si>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</si>
  <si>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</si>
  <si>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</si>
  <si>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</si>
  <si>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</si>
  <si>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</si>
  <si>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</si>
  <si>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</si>
  <si>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</si>
  <si>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</si>
  <si>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</si>
  <si>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</si>
  <si>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</si>
  <si>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</si>
  <si>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</si>
  <si>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</si>
  <si>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</si>
  <si>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</si>
  <si>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</si>
  <si>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</si>
  <si>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</si>
  <si>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</si>
  <si>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</si>
  <si>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</si>
  <si>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</si>
  <si>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</si>
  <si>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</si>
  <si>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</si>
  <si>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</si>
  <si>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</si>
  <si>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</si>
  <si>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</si>
  <si>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</si>
  <si>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</si>
  <si>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</si>
  <si>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</si>
  <si>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</si>
  <si>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</si>
  <si>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</si>
  <si>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</si>
  <si>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</si>
  <si>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</si>
  <si>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</si>
  <si>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</si>
  <si>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</si>
  <si>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</si>
  <si>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</si>
  <si>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</si>
  <si>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</si>
  <si>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</si>
  <si>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</si>
  <si>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</si>
  <si>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</si>
  <si>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</si>
  <si>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</si>
  <si>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</si>
  <si>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</si>
  <si>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</si>
  <si>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</si>
  <si>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</si>
  <si>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</si>
  <si>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</si>
  <si>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</si>
  <si>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</si>
  <si>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</si>
  <si>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</si>
  <si>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</si>
  <si>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</si>
  <si>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</si>
  <si>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</si>
  <si>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</si>
  <si>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</si>
  <si>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</si>
  <si>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</si>
  <si>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</si>
  <si>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</si>
  <si>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</si>
  <si>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</si>
  <si>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</si>
  <si>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</si>
  <si>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</si>
  <si>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</si>
  <si>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</si>
  <si>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</si>
  <si>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</si>
  <si>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</si>
  <si>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</si>
  <si>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</si>
  <si>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</si>
  <si>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</si>
  <si>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</si>
  <si>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</si>
  <si>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</si>
  <si>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</si>
  <si>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</si>
  <si>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</si>
  <si>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</si>
  <si>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</si>
  <si>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</si>
  <si>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</si>
  <si>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</si>
  <si>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</si>
  <si>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</si>
  <si>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</si>
  <si>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</si>
  <si>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</si>
  <si>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</si>
  <si>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</si>
  <si>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</si>
  <si>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</si>
  <si>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</si>
  <si>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</si>
  <si>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</si>
  <si>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</si>
  <si>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</si>
  <si>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</si>
  <si>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</si>
  <si>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</si>
  <si>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</si>
  <si>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</si>
  <si>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</si>
  <si>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</si>
  <si>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</si>
  <si>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</si>
  <si>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</si>
  <si>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</si>
  <si>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</si>
  <si>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</si>
  <si>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</si>
  <si>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</si>
  <si>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</si>
  <si>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</si>
  <si>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</si>
  <si>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</si>
  <si>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</si>
  <si>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</si>
  <si>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</si>
  <si>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</si>
  <si>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</si>
  <si>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</si>
  <si>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</si>
  <si>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</si>
  <si>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</si>
  <si>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</si>
  <si>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</si>
  <si>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</si>
  <si>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</si>
  <si>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</si>
  <si>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</si>
  <si>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</si>
  <si>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</si>
  <si>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</si>
  <si>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</si>
  <si>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</si>
  <si>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</si>
  <si>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</si>
  <si>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</si>
  <si>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</si>
  <si>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</si>
  <si>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</si>
  <si>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</si>
  <si>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</si>
  <si>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</si>
  <si>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</si>
  <si>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</si>
  <si>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</si>
  <si>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</si>
  <si>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</si>
  <si>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</si>
  <si>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</si>
  <si>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</si>
  <si>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</si>
  <si>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</si>
  <si>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</si>
  <si>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</si>
  <si>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</si>
  <si>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</si>
  <si>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</si>
  <si>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</si>
  <si>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</si>
  <si>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</si>
  <si>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</si>
  <si>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</si>
  <si>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</si>
  <si>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</si>
  <si>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</si>
  <si>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</si>
  <si>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</si>
  <si>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</si>
  <si>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</si>
  <si>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</si>
  <si>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</si>
  <si>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</si>
  <si>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</si>
  <si>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</si>
  <si>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</si>
  <si>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</si>
  <si>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</si>
  <si>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</si>
  <si>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</si>
  <si>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</si>
  <si>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</si>
  <si>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</si>
  <si>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</si>
  <si>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</si>
  <si>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</si>
  <si>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</si>
  <si>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</si>
  <si>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</si>
  <si>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</si>
  <si>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</si>
  <si>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</si>
  <si>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</si>
  <si>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</si>
  <si>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</si>
  <si>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</si>
  <si>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</si>
  <si>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</si>
  <si>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</si>
  <si>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</si>
  <si>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</si>
  <si>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</si>
  <si>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</si>
  <si>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</si>
  <si>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</si>
  <si>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</si>
  <si>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</si>
  <si>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</si>
  <si>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</si>
  <si>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</si>
  <si>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</si>
  <si>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</si>
  <si>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</si>
  <si>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</si>
  <si>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</si>
  <si>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</si>
  <si>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</si>
  <si>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</si>
  <si>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</si>
  <si>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</si>
  <si>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</si>
  <si>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</si>
  <si>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</si>
  <si>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</si>
  <si>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</si>
  <si>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</si>
  <si>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</si>
  <si>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</si>
  <si>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</si>
  <si>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</si>
  <si>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</si>
  <si>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</si>
  <si>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</si>
  <si>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</si>
  <si>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</si>
  <si>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</si>
  <si>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</si>
  <si>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</si>
  <si>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</si>
  <si>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</si>
  <si>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</si>
  <si>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</si>
  <si>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</si>
  <si>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</si>
  <si>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</si>
  <si>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</si>
  <si>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</si>
  <si>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</si>
  <si>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</si>
  <si>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</si>
  <si>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</si>
  <si>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</si>
  <si>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</si>
  <si>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</si>
  <si>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</si>
  <si>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</si>
  <si>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</si>
  <si>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</si>
  <si>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</si>
  <si>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</si>
  <si>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</si>
  <si>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</si>
  <si>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</si>
  <si>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</si>
  <si>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</si>
  <si>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</si>
  <si>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</si>
  <si>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</si>
  <si>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</si>
  <si>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</si>
  <si>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</si>
  <si>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</si>
  <si>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</si>
  <si>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</si>
  <si>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</si>
  <si>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</si>
  <si>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</si>
  <si>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</si>
  <si>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</si>
  <si>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</si>
  <si>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</si>
  <si>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</si>
  <si>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</si>
  <si>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</si>
  <si>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</si>
  <si>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</si>
  <si>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</si>
  <si>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</si>
  <si>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</si>
  <si>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</si>
  <si>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</si>
  <si>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</si>
  <si>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</si>
  <si>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</si>
  <si>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</si>
  <si>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</si>
  <si>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</si>
  <si>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</si>
  <si>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</si>
  <si>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</si>
  <si>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</si>
  <si>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</si>
  <si>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</si>
  <si>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</si>
  <si>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</si>
  <si>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</si>
  <si>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</si>
  <si>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</si>
  <si>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</si>
  <si>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</si>
  <si>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</si>
  <si>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</si>
  <si>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</si>
  <si>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</si>
  <si>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</si>
  <si>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</si>
  <si>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</si>
  <si>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</si>
  <si>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</si>
  <si>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</si>
  <si>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</si>
  <si>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</si>
  <si>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</si>
  <si>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</si>
  <si>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</si>
  <si>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</si>
  <si>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</si>
  <si>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</si>
  <si>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</si>
  <si>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</si>
  <si>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</si>
  <si>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</si>
  <si>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</si>
  <si>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</si>
  <si>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</si>
  <si>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</si>
  <si>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</si>
  <si>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</si>
  <si>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</si>
  <si>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</si>
  <si>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</si>
  <si>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</si>
  <si>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</si>
  <si>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</si>
  <si>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</si>
  <si>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</si>
  <si>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</si>
  <si>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</si>
  <si>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</si>
  <si>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</si>
  <si>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</si>
  <si>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</si>
  <si>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</si>
  <si>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</si>
  <si>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</si>
  <si>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</si>
  <si>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</si>
  <si>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</si>
  <si>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</si>
  <si>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</si>
  <si>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</si>
  <si>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</si>
  <si>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</si>
  <si>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</si>
  <si>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</si>
  <si>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</si>
  <si>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</si>
  <si>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</si>
  <si>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</si>
  <si>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</si>
  <si>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</si>
  <si>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</si>
  <si>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</si>
  <si>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</si>
  <si>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</si>
  <si>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</si>
  <si>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</si>
  <si>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</si>
  <si>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</si>
  <si>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</si>
  <si>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</si>
  <si>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</si>
  <si>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</si>
  <si>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</si>
  <si>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</si>
  <si>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</si>
  <si>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</si>
  <si>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</si>
  <si>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</si>
  <si>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</si>
  <si>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</si>
  <si>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</si>
  <si>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</si>
  <si>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</si>
  <si>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</si>
  <si>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</si>
  <si>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</si>
  <si>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</si>
  <si>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</si>
  <si>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</si>
  <si>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</si>
  <si>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</si>
  <si>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</si>
  <si>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</si>
  <si>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</si>
  <si>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</si>
  <si>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</si>
  <si>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</si>
  <si>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</si>
  <si>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</si>
  <si>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</si>
  <si>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</si>
  <si>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</si>
  <si>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</si>
  <si>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</si>
  <si>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</si>
  <si>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</si>
  <si>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</si>
  <si>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</si>
  <si>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</si>
  <si>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</si>
  <si>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</si>
  <si>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</si>
  <si>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</si>
  <si>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</si>
  <si>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</si>
  <si>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</si>
  <si>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</si>
  <si>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</si>
  <si>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</si>
  <si>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</si>
  <si>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</si>
  <si>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</si>
  <si>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</si>
  <si>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</si>
  <si>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</si>
  <si>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</si>
  <si>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</si>
  <si>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</si>
  <si>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</si>
  <si>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</si>
  <si>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</si>
  <si>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</si>
  <si>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</si>
  <si>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</si>
  <si>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</si>
  <si>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</si>
  <si>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</si>
  <si>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</si>
  <si>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</si>
  <si>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</si>
  <si>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</si>
  <si>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</si>
  <si>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</si>
  <si>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</si>
  <si>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</si>
  <si>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</si>
  <si>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</si>
  <si>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</si>
  <si>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</si>
  <si>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</si>
  <si>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</si>
  <si>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</si>
  <si>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</si>
  <si>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</si>
  <si>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</si>
  <si>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</si>
  <si>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</si>
  <si>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</si>
  <si>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</si>
  <si>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</si>
  <si>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</si>
  <si>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</si>
  <si>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</si>
  <si>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</si>
  <si>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</si>
  <si>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</si>
  <si>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</si>
  <si>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</si>
  <si>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</si>
  <si>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</si>
  <si>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</si>
  <si>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</si>
  <si>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</si>
  <si>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</si>
  <si>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</si>
  <si>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</si>
  <si>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</si>
  <si>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</si>
  <si>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</si>
  <si>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</si>
  <si>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</si>
  <si>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</si>
  <si>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</si>
  <si>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</si>
  <si>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</si>
  <si>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</si>
  <si>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</si>
  <si>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</si>
  <si>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</si>
  <si>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</si>
  <si>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</si>
  <si>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</si>
  <si>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</si>
  <si>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</si>
  <si>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</si>
  <si>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</si>
  <si>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</si>
  <si>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</si>
  <si>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</si>
  <si>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</si>
  <si>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</si>
  <si>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</si>
  <si>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</si>
  <si>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</si>
  <si>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</si>
  <si>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</si>
  <si>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</si>
  <si>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</si>
  <si>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</si>
  <si>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</si>
  <si>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</si>
  <si>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</si>
  <si>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</si>
  <si>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</si>
  <si>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</si>
  <si>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</si>
  <si>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</si>
  <si>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</si>
  <si>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</si>
  <si>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</si>
  <si>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</si>
  <si>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</si>
  <si>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</si>
  <si>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</si>
  <si>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</si>
  <si>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</si>
  <si>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</si>
  <si>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</si>
  <si>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</si>
  <si>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</si>
  <si>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</si>
  <si>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</si>
  <si>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</si>
  <si>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</si>
  <si>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</si>
  <si>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</si>
  <si>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</si>
  <si>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</si>
  <si>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</si>
  <si>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</si>
  <si>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</si>
  <si>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</si>
  <si>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</si>
  <si>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</si>
  <si>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</si>
  <si>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</si>
  <si>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</si>
  <si>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</si>
  <si>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</si>
  <si>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</si>
  <si>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</si>
  <si>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</si>
  <si>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</si>
  <si>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</si>
  <si>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</si>
  <si>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</si>
  <si>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</si>
  <si>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</si>
  <si>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</si>
  <si>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</si>
  <si>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</si>
  <si>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</si>
  <si>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</si>
  <si>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</si>
  <si>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</si>
  <si>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</si>
  <si>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</si>
  <si>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</si>
  <si>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</si>
  <si>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</si>
  <si>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</si>
  <si>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</si>
  <si>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</si>
  <si>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</si>
  <si>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</si>
  <si>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</si>
  <si>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</si>
  <si>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</si>
  <si>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</si>
  <si>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</si>
  <si>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</si>
  <si>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</si>
  <si>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</si>
  <si>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</si>
  <si>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</si>
  <si>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</si>
  <si>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</si>
  <si>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</si>
  <si>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</si>
  <si>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</si>
  <si>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</si>
  <si>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</si>
  <si>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</si>
  <si>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</si>
  <si>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</si>
  <si>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</si>
  <si>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</si>
  <si>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</si>
  <si>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</si>
  <si>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</si>
  <si>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</si>
  <si>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</si>
  <si>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</si>
  <si>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</si>
  <si>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</si>
  <si>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</si>
  <si>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</si>
  <si>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</si>
  <si>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</si>
  <si>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</si>
  <si>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</si>
  <si>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</si>
  <si>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</si>
  <si>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</si>
  <si>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</si>
  <si>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</si>
  <si>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</si>
  <si>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</si>
  <si>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</si>
  <si>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</si>
  <si>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</si>
  <si>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</si>
  <si>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</si>
  <si>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</si>
  <si>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</si>
  <si>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</si>
  <si>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</si>
  <si>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</si>
  <si>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</si>
  <si>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</si>
  <si>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</si>
  <si>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</si>
  <si>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</si>
  <si>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</si>
  <si>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</si>
  <si>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</si>
  <si>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</si>
  <si>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</si>
  <si>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</si>
  <si>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</si>
  <si>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</si>
  <si>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</si>
  <si>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</si>
  <si>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</si>
  <si>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</si>
  <si>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</si>
  <si>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</si>
  <si>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</si>
  <si>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</si>
  <si>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</si>
  <si>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</si>
  <si>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</si>
  <si>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</si>
  <si>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</si>
  <si>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</si>
  <si>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</si>
  <si>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</si>
  <si>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</si>
  <si>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</si>
  <si>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</si>
  <si>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</si>
  <si>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</si>
  <si>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</si>
  <si>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</si>
  <si>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</si>
  <si>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</si>
  <si>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</si>
  <si>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</si>
  <si>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</si>
  <si>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</si>
  <si>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</si>
  <si>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</si>
  <si>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</si>
  <si>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</si>
  <si>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</si>
  <si>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</si>
  <si>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</si>
  <si>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</si>
  <si>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</si>
  <si>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</si>
  <si>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</si>
  <si>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</si>
  <si>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</si>
  <si>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</si>
  <si>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</si>
  <si>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</si>
  <si>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</si>
  <si>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</si>
  <si>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</si>
  <si>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</si>
  <si>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</si>
  <si>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</si>
  <si>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</si>
  <si>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</si>
  <si>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</si>
  <si>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</si>
  <si>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</si>
  <si>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</si>
  <si>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</si>
  <si>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</si>
  <si>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</si>
  <si>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</si>
  <si>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</si>
  <si>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</si>
  <si>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</si>
  <si>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</si>
  <si>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</si>
  <si>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</si>
  <si>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</si>
  <si>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</si>
  <si>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</si>
  <si>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</si>
  <si>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</si>
  <si>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</si>
  <si>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</si>
  <si>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</si>
  <si>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</si>
  <si>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</si>
  <si>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</si>
  <si>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</si>
  <si>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</si>
  <si>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</si>
  <si>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</si>
  <si>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</si>
  <si>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</si>
  <si>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</si>
  <si>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</si>
  <si>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</si>
  <si>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</si>
  <si>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</si>
  <si>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</si>
  <si>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</si>
  <si>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</si>
  <si>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</si>
  <si>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</si>
  <si>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</si>
  <si>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</si>
  <si>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</si>
  <si>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</si>
  <si>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</si>
  <si>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</si>
  <si>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</si>
  <si>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</si>
  <si>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</si>
  <si>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</si>
  <si>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</si>
  <si>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</si>
  <si>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</si>
  <si>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</si>
  <si>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</si>
  <si>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</si>
  <si>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</si>
  <si>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</si>
  <si>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</si>
  <si>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</si>
  <si>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</si>
  <si>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</si>
  <si>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</si>
  <si>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</si>
  <si>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</si>
  <si>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</si>
  <si>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</si>
  <si>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</si>
  <si>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</si>
  <si>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</si>
  <si>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</si>
  <si>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</si>
  <si>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</si>
  <si>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</si>
  <si>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</si>
  <si>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</si>
  <si>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</si>
  <si>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</si>
  <si>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</si>
  <si>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</si>
  <si>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</si>
  <si>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</si>
  <si>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</si>
  <si>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</si>
  <si>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</si>
  <si>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</si>
  <si>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</si>
  <si>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</si>
  <si>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</si>
  <si>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</si>
  <si>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</si>
  <si>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</si>
  <si>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</si>
  <si>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</si>
  <si>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</si>
  <si>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</si>
  <si>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</si>
  <si>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</si>
  <si>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</si>
  <si>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</si>
  <si>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</si>
  <si>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</si>
  <si>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</si>
  <si>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</si>
  <si>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</si>
  <si>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</si>
  <si>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</si>
  <si>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</si>
  <si>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</si>
  <si>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</si>
  <si>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</si>
  <si>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</si>
  <si>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</si>
  <si>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</si>
  <si>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</si>
  <si>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</si>
  <si>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</si>
  <si>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</si>
  <si>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</si>
  <si>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</si>
  <si>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</si>
  <si>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</si>
  <si>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</si>
  <si>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</si>
  <si>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</si>
  <si>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</si>
  <si>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</si>
  <si>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</si>
  <si>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</si>
  <si>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</si>
  <si>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</si>
  <si>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</si>
  <si>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</si>
  <si>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</si>
  <si>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</si>
  <si>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</si>
  <si>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</si>
  <si>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</si>
  <si>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</si>
  <si>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</si>
  <si>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</si>
  <si>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</si>
  <si>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</si>
  <si>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</si>
  <si>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</si>
  <si>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</si>
  <si>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</si>
  <si>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</si>
  <si>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</si>
  <si>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</si>
  <si>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</si>
  <si>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</si>
  <si>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</si>
  <si>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</si>
  <si>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</si>
  <si>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</si>
  <si>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</si>
  <si>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</si>
  <si>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</si>
  <si>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</si>
  <si>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</si>
  <si>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</si>
  <si>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</si>
  <si>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</si>
  <si>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</si>
  <si>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</si>
  <si>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</si>
  <si>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</si>
  <si>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</si>
  <si>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</si>
  <si>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</si>
  <si>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</si>
  <si>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</si>
  <si>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</si>
  <si>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</si>
  <si>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</si>
  <si>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</si>
  <si>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</si>
  <si>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</si>
  <si>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</si>
  <si>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</si>
  <si>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</si>
  <si>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</si>
  <si>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</si>
  <si>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</si>
  <si>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</si>
  <si>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</si>
  <si>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</si>
  <si>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</si>
  <si>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</si>
  <si>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</si>
  <si>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</si>
  <si>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</si>
  <si>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</si>
  <si>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</si>
  <si>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</si>
  <si>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</si>
  <si>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</si>
  <si>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</si>
  <si>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</si>
  <si>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</si>
  <si>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</si>
  <si>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</si>
  <si>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</si>
  <si>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</si>
  <si>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</si>
  <si>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</si>
  <si>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</si>
  <si>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</si>
  <si>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</si>
  <si>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</si>
  <si>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</si>
  <si>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</si>
  <si>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</si>
  <si>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</si>
  <si>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</si>
  <si>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</si>
  <si>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</si>
  <si>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</si>
  <si>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</si>
  <si>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</si>
  <si>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</si>
  <si>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</si>
  <si>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</si>
  <si>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</si>
  <si>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</si>
  <si>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</si>
  <si>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</si>
  <si>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</si>
  <si>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</si>
  <si>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</si>
  <si>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</si>
  <si>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</si>
  <si>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</si>
  <si>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</si>
  <si>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</si>
  <si>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</si>
  <si>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</si>
  <si>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</si>
  <si>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</si>
  <si>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</si>
  <si>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</si>
  <si>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</si>
  <si>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</si>
  <si>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</si>
  <si>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</si>
  <si>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</si>
  <si>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</si>
  <si>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</si>
  <si>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</si>
  <si>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</si>
  <si>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</si>
  <si>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</si>
  <si>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</si>
  <si>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</si>
  <si>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</si>
  <si>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</si>
  <si>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</si>
  <si>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</si>
  <si>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</si>
  <si>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</si>
  <si>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</si>
  <si>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</si>
  <si>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</si>
  <si>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</si>
  <si>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</si>
  <si>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</si>
  <si>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</si>
  <si>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</si>
  <si>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</si>
  <si>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</si>
  <si>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</si>
  <si>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</si>
  <si>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</si>
  <si>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</si>
  <si>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</si>
  <si>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</si>
  <si>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</si>
  <si>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</si>
  <si>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</si>
  <si>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</si>
  <si>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</si>
  <si>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</si>
  <si>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</si>
  <si>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</si>
  <si>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</si>
  <si>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</si>
  <si>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</si>
  <si>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</si>
  <si>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</si>
  <si>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</si>
  <si>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</si>
  <si>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</si>
  <si>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</si>
  <si>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</si>
  <si>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</si>
  <si>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</si>
  <si>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</si>
  <si>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</si>
  <si>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</si>
  <si>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</si>
  <si>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</si>
  <si>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</si>
  <si>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</si>
  <si>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</si>
  <si>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</si>
  <si>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</si>
  <si>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</si>
  <si>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</si>
  <si>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</si>
  <si>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</si>
  <si>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</si>
  <si>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</si>
  <si>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</si>
  <si>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</si>
  <si>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</si>
  <si>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</si>
  <si>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</si>
  <si>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</si>
  <si>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</si>
  <si>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</si>
  <si>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</si>
  <si>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</si>
  <si>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</si>
  <si>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</si>
  <si>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</si>
  <si>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</si>
  <si>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</si>
  <si>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</si>
  <si>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</si>
  <si>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</si>
  <si>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</si>
  <si>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</si>
  <si>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</si>
  <si>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</si>
  <si>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</si>
  <si>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</si>
  <si>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</si>
  <si>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</si>
  <si>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</si>
  <si>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</si>
  <si>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</si>
  <si>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</si>
  <si>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</si>
  <si>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</si>
  <si>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</si>
  <si>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</si>
  <si>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</si>
  <si>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</si>
  <si>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</si>
  <si>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</si>
  <si>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</si>
  <si>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</si>
  <si>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</si>
  <si>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</si>
  <si>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</si>
  <si>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</si>
  <si>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</si>
  <si>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</si>
  <si>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</si>
  <si>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</si>
  <si>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</si>
  <si>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</si>
  <si>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</si>
  <si>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</si>
  <si>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</si>
  <si>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</si>
  <si>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</si>
  <si>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</si>
  <si>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</si>
  <si>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</si>
  <si>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</si>
  <si>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</si>
  <si>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</si>
  <si>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</si>
  <si>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</si>
  <si>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</si>
  <si>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</si>
  <si>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</si>
  <si>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</si>
  <si>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</si>
  <si>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</si>
  <si>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</si>
  <si>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</si>
  <si>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</si>
  <si>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</si>
  <si>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</si>
  <si>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</si>
  <si>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</si>
  <si>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</si>
  <si>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</si>
  <si>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</si>
  <si>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</si>
  <si>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</si>
  <si>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</si>
  <si>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</si>
  <si>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</si>
  <si>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</si>
  <si>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</si>
  <si>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</si>
  <si>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</si>
  <si>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</si>
  <si>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</si>
  <si>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</si>
  <si>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</si>
  <si>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</si>
  <si>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</si>
  <si>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</si>
  <si>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</si>
  <si>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</si>
  <si>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</si>
  <si>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</si>
  <si>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</si>
  <si>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</si>
  <si>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</si>
  <si>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</si>
  <si>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</si>
  <si>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</si>
  <si>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</si>
  <si>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</si>
  <si>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</si>
  <si>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</si>
  <si>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</si>
  <si>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</si>
  <si>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</si>
  <si>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</si>
  <si>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</si>
  <si>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</si>
  <si>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</si>
  <si>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</si>
  <si>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</si>
  <si>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</si>
  <si>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</si>
  <si>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</si>
  <si>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</si>
  <si>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</si>
  <si>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</si>
  <si>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</si>
  <si>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</si>
  <si>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</si>
  <si>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</si>
  <si>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</si>
  <si>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</si>
  <si>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</si>
  <si>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</si>
  <si>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</si>
  <si>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</si>
  <si>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</si>
  <si>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</si>
  <si>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</si>
  <si>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</si>
  <si>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</si>
  <si>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</si>
  <si>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</si>
  <si>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</si>
  <si>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</si>
  <si>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</si>
  <si>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</si>
  <si>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</si>
  <si>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</si>
  <si>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</si>
  <si>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</si>
  <si>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</si>
  <si>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</si>
  <si>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</si>
  <si>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</si>
  <si>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</si>
  <si>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</si>
  <si>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</si>
  <si>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</si>
  <si>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</si>
  <si>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</si>
  <si>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</si>
  <si>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</si>
  <si>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</si>
  <si>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</si>
  <si>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</si>
  <si>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</si>
  <si>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</si>
  <si>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</si>
  <si>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</si>
  <si>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</si>
  <si>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</si>
  <si>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</si>
  <si>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</si>
  <si>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</si>
  <si>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</si>
  <si>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</si>
  <si>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</si>
  <si>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</si>
  <si>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</si>
  <si>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</si>
  <si>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</si>
  <si>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</si>
  <si>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</si>
  <si>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</si>
  <si>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</si>
  <si>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</si>
  <si>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</si>
  <si>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</si>
  <si>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</si>
  <si>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</si>
  <si>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</si>
  <si>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</si>
  <si>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</si>
  <si>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</si>
  <si>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</si>
  <si>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</si>
  <si>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</si>
  <si>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</si>
  <si>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</si>
  <si>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</si>
  <si>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</si>
  <si>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</si>
  <si>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</si>
  <si>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</si>
  <si>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</si>
  <si>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</si>
  <si>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</si>
  <si>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</si>
  <si>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</si>
  <si>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</si>
  <si>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</si>
  <si>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</si>
  <si>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</si>
  <si>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</si>
  <si>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</si>
  <si>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</si>
  <si>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</si>
  <si>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</si>
  <si>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</si>
  <si>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</si>
  <si>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</si>
  <si>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</si>
  <si>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</si>
  <si>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</si>
  <si>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</si>
  <si>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</si>
  <si>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</si>
  <si>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</si>
  <si>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</si>
  <si>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</si>
  <si>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</si>
  <si>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</si>
  <si>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</si>
  <si>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</si>
  <si>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</si>
  <si>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</si>
  <si>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</si>
  <si>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</si>
  <si>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</si>
  <si>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</si>
  <si>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</si>
  <si>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</si>
  <si>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</si>
  <si>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</si>
  <si>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</si>
  <si>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</si>
  <si>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</si>
  <si>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</si>
  <si>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</si>
  <si>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</si>
  <si>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</si>
  <si>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</si>
  <si>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</si>
  <si>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</si>
  <si>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</si>
  <si>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</si>
  <si>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</si>
  <si>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</si>
  <si>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</si>
  <si>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</si>
  <si>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</si>
  <si>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</si>
  <si>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</si>
  <si>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</si>
  <si>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</si>
  <si>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</si>
  <si>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</si>
  <si>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</si>
  <si>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</si>
  <si>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</si>
  <si>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</si>
  <si>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</si>
  <si>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</si>
  <si>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</si>
  <si>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</si>
  <si>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</si>
  <si>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</si>
  <si>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</si>
  <si>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</si>
  <si>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</si>
  <si>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</si>
  <si>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</si>
  <si>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</si>
  <si>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</si>
  <si>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</si>
  <si>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</si>
  <si>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</si>
  <si>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</si>
  <si>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</si>
  <si>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</si>
  <si>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</si>
  <si>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</si>
  <si>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</si>
  <si>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</si>
  <si>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</si>
  <si>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</si>
  <si>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</si>
  <si>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</si>
  <si>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</si>
  <si>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</si>
  <si>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</si>
  <si>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</si>
  <si>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</si>
  <si>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</si>
  <si>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</si>
  <si>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</si>
  <si>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</si>
  <si>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</si>
  <si>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</si>
  <si>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</si>
  <si>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</si>
  <si>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</si>
  <si>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</si>
  <si>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</si>
  <si>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</si>
  <si>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</si>
  <si>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</si>
  <si>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</si>
  <si>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</si>
  <si>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</si>
  <si>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</si>
  <si>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</si>
  <si>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</si>
  <si>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</si>
  <si>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</si>
  <si>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</si>
  <si>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</si>
  <si>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</si>
  <si>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</si>
  <si>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</si>
  <si>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</si>
  <si>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</si>
  <si>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</si>
  <si>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</si>
  <si>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</si>
  <si>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</si>
  <si>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</si>
  <si>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</si>
  <si>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</si>
  <si>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</si>
  <si>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</si>
  <si>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</si>
  <si>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</si>
  <si>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</si>
  <si>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</si>
  <si>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</si>
  <si>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</si>
  <si>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</si>
  <si>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</si>
  <si>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</si>
  <si>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</si>
  <si>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</si>
  <si>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</si>
  <si>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</si>
  <si>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</si>
  <si>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</si>
  <si>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</si>
  <si>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</si>
  <si>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</si>
  <si>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</si>
  <si>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</si>
  <si>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</si>
  <si>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</si>
  <si>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</si>
  <si>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</si>
  <si>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</si>
  <si>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</si>
  <si>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</si>
  <si>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</si>
  <si>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</si>
  <si>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</si>
  <si>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</si>
  <si>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</si>
  <si>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</si>
  <si>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</si>
  <si>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</si>
  <si>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</si>
  <si>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</si>
  <si>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</si>
  <si>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</si>
  <si>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</si>
  <si>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</si>
  <si>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</si>
  <si>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</si>
  <si>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</si>
  <si>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</si>
  <si>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</si>
  <si>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</si>
  <si>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</si>
  <si>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</si>
  <si>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</si>
  <si>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</si>
  <si>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</si>
  <si>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</si>
  <si>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</si>
  <si>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</si>
  <si>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</si>
  <si>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</si>
  <si>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</si>
  <si>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</si>
  <si>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</si>
  <si>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</si>
  <si>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</si>
  <si>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</si>
  <si>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</si>
  <si>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</si>
  <si>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</si>
  <si>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</si>
  <si>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</si>
  <si>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</si>
  <si>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</si>
  <si>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</si>
  <si>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</si>
  <si>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</si>
  <si>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</si>
  <si>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</si>
  <si>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</si>
  <si>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</si>
  <si>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</si>
  <si>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</si>
  <si>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</si>
  <si>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</si>
  <si>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</si>
  <si>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</si>
  <si>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</si>
  <si>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</si>
  <si>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</si>
  <si>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</si>
  <si>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</si>
  <si>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</si>
  <si>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</si>
  <si>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</si>
  <si>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</si>
  <si>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</si>
  <si>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</si>
  <si>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</si>
  <si>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</si>
  <si>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</si>
  <si>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</si>
  <si>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</si>
  <si>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</si>
  <si>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</si>
  <si>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</si>
  <si>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</si>
  <si>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</si>
  <si>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</si>
  <si>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</si>
  <si>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</si>
  <si>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</si>
  <si>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</si>
  <si>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</si>
  <si>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</si>
  <si>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</si>
  <si>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</si>
  <si>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</si>
  <si>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</si>
  <si>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</si>
  <si>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</si>
  <si>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</si>
  <si>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</si>
  <si>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</si>
  <si>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</si>
  <si>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</si>
  <si>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</si>
  <si>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</si>
  <si>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</si>
  <si>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</si>
  <si>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</si>
  <si>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</si>
  <si>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</si>
  <si>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</si>
  <si>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</si>
  <si>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</si>
  <si>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</si>
  <si>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</si>
  <si>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</si>
  <si>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</si>
  <si>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</si>
  <si>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</si>
  <si>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</si>
  <si>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</si>
  <si>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</si>
  <si>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</si>
  <si>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</si>
  <si>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</si>
  <si>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</si>
  <si>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</si>
  <si>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</si>
  <si>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</si>
  <si>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</si>
  <si>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</si>
  <si>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</si>
  <si>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</si>
  <si>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</si>
  <si>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</si>
  <si>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</si>
  <si>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</si>
  <si>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</si>
  <si>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</si>
  <si>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</si>
  <si>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</si>
  <si>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</si>
  <si>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</si>
  <si>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</si>
  <si>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</si>
  <si>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</si>
  <si>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</si>
  <si>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</si>
  <si>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</si>
  <si>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</si>
  <si>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</si>
  <si>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</si>
  <si>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</si>
  <si>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</si>
  <si>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</si>
  <si>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</si>
  <si>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</si>
  <si>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</si>
  <si>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</si>
  <si>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</si>
  <si>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</si>
  <si>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</si>
  <si>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</si>
  <si>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</si>
  <si>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</si>
  <si>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</si>
  <si>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</si>
  <si>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</si>
  <si>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</si>
  <si>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</si>
  <si>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</si>
  <si>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</si>
  <si>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</si>
  <si>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</si>
  <si>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</si>
  <si>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</si>
  <si>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</si>
  <si>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</si>
  <si>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</si>
  <si>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</si>
  <si>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</si>
  <si>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</si>
  <si>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</si>
  <si>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</si>
  <si>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</si>
  <si>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</si>
  <si>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</si>
  <si>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</si>
  <si>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</si>
  <si>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</si>
  <si>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</si>
  <si>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</si>
  <si>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</si>
  <si>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</si>
  <si>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</si>
  <si>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</si>
  <si>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</si>
  <si>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</si>
  <si>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</si>
  <si>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</si>
  <si>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</si>
  <si>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</si>
  <si>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</si>
  <si>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</si>
  <si>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</si>
  <si>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</si>
  <si>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</si>
  <si>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</si>
  <si>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</si>
  <si>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</si>
  <si>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</si>
  <si>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</si>
  <si>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</si>
  <si>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</si>
  <si>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</si>
  <si>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</si>
  <si>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</si>
  <si>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</si>
  <si>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</si>
  <si>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</si>
  <si>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</si>
  <si>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</si>
  <si>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</si>
  <si>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</si>
  <si>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</si>
  <si>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</si>
  <si>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</si>
  <si>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</si>
  <si>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</si>
  <si>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</si>
  <si>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</si>
  <si>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</si>
  <si>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</si>
  <si>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</si>
  <si>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</si>
  <si>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</si>
  <si>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</si>
  <si>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</si>
  <si>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</si>
  <si>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</si>
  <si>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</si>
  <si>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</si>
  <si>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</si>
  <si>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</si>
  <si>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</si>
  <si>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</si>
  <si>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</si>
  <si>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</si>
  <si>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</si>
  <si>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</si>
  <si>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</si>
  <si>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</si>
  <si>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</si>
  <si>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</si>
  <si>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</si>
  <si>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</si>
  <si>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</si>
  <si>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</si>
  <si>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</si>
  <si>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</si>
  <si>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</si>
  <si>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</si>
  <si>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</si>
  <si>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</si>
  <si>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</si>
  <si>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</si>
  <si>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</si>
  <si>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</si>
  <si>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</si>
  <si>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</si>
  <si>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</si>
  <si>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</si>
  <si>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</si>
  <si>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</si>
  <si>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</si>
  <si>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</si>
  <si>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</si>
  <si>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</si>
  <si>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</si>
  <si>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</si>
  <si>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</si>
  <si>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</si>
  <si>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</si>
  <si>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</si>
  <si>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</si>
  <si>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</si>
  <si>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</si>
  <si>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</si>
  <si>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</si>
  <si>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</si>
  <si>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</si>
  <si>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</si>
  <si>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</si>
  <si>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</si>
  <si>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</si>
  <si>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</si>
  <si>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</si>
  <si>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</si>
  <si>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</si>
  <si>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</si>
  <si>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</si>
  <si>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</si>
  <si>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</si>
  <si>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</si>
  <si>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</si>
  <si>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</si>
  <si>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</si>
  <si>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</si>
  <si>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</si>
  <si>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</si>
  <si>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</si>
  <si>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</si>
  <si>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</si>
  <si>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</si>
  <si>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</si>
  <si>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</si>
  <si>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</si>
  <si>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</si>
  <si>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</si>
  <si>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</si>
  <si>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</si>
  <si>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</si>
  <si>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</si>
  <si>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</si>
  <si>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</si>
  <si>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</si>
  <si>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</si>
  <si>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</si>
  <si>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</si>
  <si>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</si>
  <si>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</si>
  <si>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</si>
  <si>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</si>
  <si>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</si>
  <si>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</si>
  <si>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</si>
  <si>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</si>
  <si>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</si>
  <si>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</si>
  <si>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</si>
  <si>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</si>
  <si>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</si>
  <si>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</si>
  <si>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</si>
  <si>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</si>
  <si>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</si>
  <si>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</si>
  <si>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</si>
  <si>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</si>
  <si>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</si>
  <si>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</si>
  <si>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</si>
  <si>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</si>
  <si>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</si>
  <si>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</si>
  <si>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</si>
  <si>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</si>
  <si>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</si>
  <si>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</si>
  <si>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</si>
  <si>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</si>
  <si>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</si>
  <si>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</si>
  <si>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</si>
  <si>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</si>
  <si>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</si>
  <si>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</si>
  <si>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</si>
  <si>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</si>
  <si>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</si>
  <si>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</si>
  <si>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</si>
  <si>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</si>
  <si>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</si>
  <si>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</si>
  <si>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</si>
  <si>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</si>
  <si>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</si>
  <si>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</si>
  <si>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</si>
  <si>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</si>
  <si>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</si>
  <si>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</si>
  <si>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</si>
  <si>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</si>
  <si>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</si>
  <si>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</si>
  <si>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</si>
  <si>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</si>
  <si>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</si>
  <si>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</si>
  <si>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</si>
  <si>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</si>
  <si>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</si>
  <si>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</si>
  <si>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</si>
  <si>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</si>
  <si>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</si>
  <si>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</si>
  <si>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</si>
  <si>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</si>
  <si>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</si>
  <si>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</si>
  <si>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</si>
  <si>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</si>
  <si>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</si>
  <si>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</si>
  <si>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</si>
  <si>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</si>
  <si>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</si>
  <si>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</si>
  <si>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</si>
  <si>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</si>
  <si>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</si>
  <si>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</si>
  <si>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</si>
  <si>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</si>
  <si>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</si>
  <si>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</si>
  <si>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</si>
  <si>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</si>
  <si>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</si>
  <si>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</si>
  <si>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</si>
  <si>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</si>
  <si>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</si>
  <si>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</si>
  <si>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</si>
  <si>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</si>
  <si>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</si>
  <si>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</si>
  <si>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</si>
  <si>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</si>
  <si>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</si>
  <si>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</si>
  <si>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</si>
  <si>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</si>
  <si>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</si>
  <si>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</si>
  <si>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</si>
  <si>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</si>
  <si>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</si>
  <si>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</si>
  <si>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</si>
  <si>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</si>
  <si>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</si>
  <si>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</si>
  <si>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</si>
  <si>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</si>
  <si>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</si>
  <si>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</si>
  <si>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</si>
  <si>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</si>
  <si>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</si>
  <si>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</si>
  <si>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</si>
  <si>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</si>
  <si>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</si>
  <si>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</si>
  <si>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</si>
  <si>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</si>
  <si>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</si>
  <si>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</si>
  <si>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</si>
  <si>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</si>
  <si>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</si>
  <si>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</si>
  <si>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</si>
  <si>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</si>
  <si>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</si>
  <si>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</si>
  <si>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</si>
  <si>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</si>
  <si>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</si>
  <si>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</si>
  <si>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</si>
  <si>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</si>
  <si>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</si>
  <si>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</si>
  <si>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</si>
  <si>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</si>
  <si>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</si>
  <si>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</si>
  <si>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</si>
  <si>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</si>
  <si>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</si>
  <si>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</si>
  <si>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</si>
  <si>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</si>
  <si>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</si>
  <si>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</si>
  <si>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</si>
  <si>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</si>
  <si>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</si>
  <si>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</si>
  <si>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</si>
  <si>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</si>
  <si>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</si>
  <si>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</si>
  <si>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</si>
  <si>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</si>
  <si>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</si>
  <si>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</si>
  <si>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</si>
  <si>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</si>
  <si>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</si>
  <si>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</si>
  <si>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</si>
  <si>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</si>
  <si>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</si>
  <si>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</si>
  <si>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</si>
  <si>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</si>
  <si>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</si>
  <si>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</si>
  <si>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</si>
  <si>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</si>
  <si>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</si>
  <si>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</si>
  <si>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</si>
  <si>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</si>
  <si>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</si>
  <si>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</si>
  <si>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</si>
  <si>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</si>
  <si>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</si>
  <si>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</si>
  <si>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</si>
  <si>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</si>
  <si>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</si>
  <si>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</si>
  <si>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</si>
  <si>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</si>
  <si>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</si>
  <si>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</si>
  <si>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</si>
  <si>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</si>
  <si>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</si>
  <si>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</si>
  <si>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</si>
  <si>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</si>
  <si>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</si>
  <si>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</si>
  <si>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</si>
  <si>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</si>
  <si>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</si>
  <si>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</si>
  <si>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</si>
  <si>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</si>
  <si>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</si>
  <si>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</si>
  <si>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</si>
  <si>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</si>
  <si>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</si>
  <si>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</si>
  <si>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</si>
  <si>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</si>
  <si>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</si>
  <si>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</si>
  <si>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</si>
  <si>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</si>
  <si>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</si>
  <si>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</si>
  <si>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</si>
  <si>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</si>
  <si>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</si>
  <si>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</si>
  <si>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</si>
  <si>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</si>
  <si>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</si>
  <si>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</si>
  <si>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</si>
  <si>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</si>
  <si>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</si>
  <si>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</si>
  <si>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</si>
  <si>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</si>
  <si>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</si>
  <si>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</si>
  <si>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</si>
  <si>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</si>
  <si>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</si>
  <si>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</si>
  <si>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</si>
  <si>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</si>
  <si>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</si>
  <si>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</si>
  <si>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</si>
  <si>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</si>
  <si>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</si>
  <si>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</si>
  <si>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</si>
  <si>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</si>
  <si>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</si>
  <si>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</si>
  <si>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</si>
  <si>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</si>
  <si>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</si>
  <si>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</si>
  <si>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</si>
  <si>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</si>
  <si>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</si>
  <si>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</si>
  <si>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</si>
  <si>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</si>
  <si>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</si>
  <si>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</si>
  <si>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</si>
  <si>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</si>
  <si>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</si>
  <si>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</si>
  <si>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</si>
  <si>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</si>
  <si>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</si>
  <si>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</si>
  <si>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</si>
  <si>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</si>
  <si>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</si>
  <si>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</si>
  <si>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</si>
  <si>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</si>
  <si>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</si>
  <si>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</si>
  <si>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</si>
  <si>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</si>
  <si>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</si>
  <si>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</si>
  <si>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</si>
  <si>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</si>
  <si>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</si>
  <si>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</si>
  <si>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</si>
  <si>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</si>
  <si>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</si>
  <si>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</si>
  <si>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</si>
  <si>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</si>
  <si>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</si>
  <si>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</si>
  <si>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</si>
  <si>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</si>
  <si>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</si>
  <si>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</si>
  <si>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</si>
  <si>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</si>
  <si>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</si>
  <si>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</si>
  <si>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</si>
  <si>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</si>
  <si>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</si>
  <si>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</si>
  <si>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</si>
  <si>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</si>
  <si>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</si>
  <si>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</si>
  <si>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</si>
  <si>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</si>
  <si>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</si>
  <si>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</si>
  <si>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</si>
  <si>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</si>
  <si>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</si>
  <si>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</si>
  <si>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</si>
  <si>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</si>
  <si>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</si>
  <si>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</si>
  <si>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</si>
  <si>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</si>
  <si>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</si>
  <si>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</si>
  <si>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</si>
  <si>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</si>
  <si>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</si>
  <si>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</si>
  <si>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</si>
  <si>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</si>
  <si>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</si>
  <si>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</si>
  <si>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</si>
  <si>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</si>
  <si>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</si>
  <si>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</si>
  <si>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</si>
  <si>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</si>
  <si>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</si>
  <si>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</si>
  <si>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</si>
  <si>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</si>
  <si>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</si>
  <si>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</si>
  <si>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</si>
  <si>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</si>
  <si>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</si>
  <si>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</si>
  <si>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</si>
  <si>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</si>
  <si>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</si>
  <si>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</si>
  <si>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</si>
  <si>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</si>
  <si>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</si>
  <si>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</si>
  <si>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</si>
  <si>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</si>
  <si>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</si>
  <si>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</si>
  <si>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</si>
  <si>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</si>
  <si>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</si>
  <si>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</si>
  <si>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</si>
  <si>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</si>
  <si>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</si>
  <si>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</si>
  <si>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</si>
  <si>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</si>
  <si>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</si>
  <si>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</si>
  <si>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</si>
  <si>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</si>
  <si>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</si>
  <si>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</si>
  <si>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</si>
  <si>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</si>
  <si>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</si>
  <si>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</si>
  <si>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</si>
  <si>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</si>
  <si>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</si>
  <si>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</si>
  <si>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</si>
  <si>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</si>
  <si>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</si>
  <si>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</si>
  <si>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</si>
  <si>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</si>
  <si>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</si>
  <si>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</si>
  <si>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</si>
  <si>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</si>
  <si>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</si>
  <si>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</si>
  <si>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</si>
  <si>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</si>
  <si>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</si>
  <si>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</si>
  <si>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</si>
  <si>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</si>
  <si>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</si>
  <si>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</si>
  <si>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</si>
  <si>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</si>
  <si>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</si>
  <si>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</si>
  <si>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</si>
  <si>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</si>
  <si>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</si>
  <si>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</si>
  <si>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</si>
  <si>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</si>
  <si>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</si>
  <si>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</si>
  <si>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</si>
  <si>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</si>
  <si>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</si>
  <si>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</si>
  <si>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</si>
  <si>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</si>
  <si>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</si>
  <si>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</si>
  <si>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</si>
  <si>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</si>
  <si>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</si>
  <si>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</si>
  <si>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</si>
  <si>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</si>
  <si>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</si>
  <si>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</si>
  <si>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</si>
  <si>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</si>
  <si>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</si>
  <si>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</si>
  <si>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</si>
  <si>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</si>
  <si>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</si>
  <si>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</si>
  <si>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</si>
  <si>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</si>
  <si>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</si>
  <si>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</si>
  <si>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</si>
  <si>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</si>
  <si>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</si>
  <si>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</si>
  <si>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</si>
  <si>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</si>
  <si>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</si>
  <si>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</si>
  <si>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</si>
  <si>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</si>
  <si>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</si>
  <si>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</si>
  <si>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</si>
  <si>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</si>
  <si>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</si>
  <si>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</si>
  <si>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</si>
  <si>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</si>
  <si>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</si>
  <si>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</si>
  <si>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</si>
  <si>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</si>
  <si>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</si>
  <si>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</si>
  <si>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</si>
  <si>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</si>
  <si>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</si>
  <si>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</si>
  <si>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</si>
  <si>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</si>
  <si>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</si>
  <si>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</si>
  <si>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</si>
  <si>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</si>
  <si>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</si>
  <si>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</si>
  <si>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</si>
  <si>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</si>
  <si>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</si>
  <si>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</si>
  <si>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</si>
  <si>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</si>
  <si>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</si>
  <si>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</si>
  <si>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</si>
  <si>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</si>
  <si>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</si>
  <si>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</si>
  <si>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</si>
  <si>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</si>
  <si>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</si>
  <si>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</si>
  <si>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</si>
  <si>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</si>
  <si>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</si>
  <si>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</si>
  <si>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</si>
  <si>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</si>
  <si>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</si>
  <si>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</si>
  <si>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</si>
  <si>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</si>
  <si>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</si>
  <si>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</si>
  <si>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</si>
  <si>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</si>
  <si>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</si>
  <si>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</si>
  <si>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</si>
  <si>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</si>
  <si>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</si>
  <si>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</si>
  <si>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</si>
  <si>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</si>
  <si>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</si>
  <si>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</si>
  <si>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</si>
  <si>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</si>
  <si>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</si>
  <si>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</si>
  <si>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</si>
  <si>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</si>
  <si>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</si>
  <si>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</si>
  <si>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</si>
  <si>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</si>
  <si>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</si>
  <si>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</si>
  <si>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</si>
  <si>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</si>
  <si>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</si>
  <si>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</si>
  <si>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</si>
  <si>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</si>
  <si>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</si>
  <si>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</si>
  <si>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</si>
  <si>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</si>
  <si>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</si>
  <si>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</si>
  <si>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</si>
  <si>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</si>
  <si>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</si>
  <si>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</si>
  <si>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</si>
  <si>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</si>
  <si>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</si>
  <si>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</si>
  <si>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</si>
  <si>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</si>
  <si>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</si>
  <si>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</si>
  <si>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</si>
  <si>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</si>
  <si>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</si>
  <si>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</si>
  <si>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</si>
  <si>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</si>
  <si>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</si>
  <si>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</si>
  <si>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</si>
  <si>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</si>
  <si>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</si>
  <si>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</si>
  <si>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</si>
  <si>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</si>
  <si>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</si>
  <si>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</si>
  <si>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</si>
  <si>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</si>
  <si>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</si>
  <si>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</si>
  <si>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</si>
  <si>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</si>
  <si>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</si>
  <si>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</si>
  <si>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</si>
  <si>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</si>
  <si>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</si>
  <si>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</si>
  <si>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</si>
  <si>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</si>
  <si>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</si>
  <si>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</si>
  <si>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</si>
  <si>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</si>
  <si>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</si>
  <si>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</si>
  <si>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</si>
  <si>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</si>
  <si>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</si>
  <si>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</si>
  <si>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</si>
  <si>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</si>
  <si>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</si>
  <si>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</si>
  <si>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</si>
  <si>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</si>
  <si>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</si>
  <si>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</si>
  <si>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</si>
  <si>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</si>
  <si>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</si>
  <si>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</si>
  <si>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</si>
  <si>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</si>
  <si>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</si>
  <si>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</si>
  <si>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</si>
  <si>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</si>
  <si>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</si>
  <si>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</si>
  <si>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</si>
  <si>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</si>
  <si>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</si>
  <si>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</si>
  <si>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</si>
  <si>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</si>
  <si>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</si>
  <si>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</si>
  <si>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</si>
  <si>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</si>
  <si>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</si>
  <si>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</si>
  <si>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</si>
  <si>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</si>
  <si>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</si>
  <si>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</si>
  <si>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</si>
  <si>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</si>
  <si>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</si>
  <si>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</si>
  <si>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</si>
  <si>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</si>
  <si>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</si>
  <si>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</si>
  <si>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</si>
  <si>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</si>
  <si>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</si>
  <si>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</si>
  <si>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</si>
  <si>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</si>
  <si>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</si>
  <si>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</si>
  <si>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</si>
  <si>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</si>
  <si>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</si>
  <si>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</si>
  <si>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</si>
  <si>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</si>
  <si>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</si>
  <si>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</si>
  <si>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</si>
  <si>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</si>
  <si>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</si>
  <si>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</si>
  <si>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</si>
  <si>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</si>
  <si>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</si>
  <si>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</si>
  <si>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</si>
  <si>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</si>
  <si>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</si>
  <si>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</si>
  <si>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</si>
  <si>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</si>
  <si>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</si>
  <si>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</si>
  <si>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</si>
  <si>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</si>
  <si>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</si>
  <si>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</si>
  <si>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</si>
  <si>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</si>
  <si>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</si>
  <si>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</si>
  <si>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</si>
  <si>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</si>
  <si>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</si>
  <si>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</si>
  <si>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</si>
  <si>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</si>
  <si>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</si>
  <si>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</si>
  <si>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</si>
  <si>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</si>
  <si>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</si>
  <si>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</si>
  <si>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</si>
  <si>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</si>
  <si>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</si>
  <si>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</si>
  <si>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</si>
  <si>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</si>
  <si>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</si>
  <si>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</si>
  <si>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</si>
  <si>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</si>
  <si>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</si>
  <si>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</si>
  <si>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</si>
  <si>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</si>
  <si>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</si>
  <si>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</si>
  <si>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</si>
  <si>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</si>
  <si>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</si>
  <si>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</si>
  <si>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</si>
  <si>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</si>
  <si>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</si>
  <si>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</si>
  <si>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</si>
  <si>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</si>
  <si>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</si>
  <si>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</si>
  <si>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</si>
  <si>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</si>
  <si>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</si>
  <si>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</si>
  <si>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</si>
  <si>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</si>
  <si>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</si>
  <si>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</si>
  <si>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</si>
  <si>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</si>
  <si>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</si>
  <si>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</si>
  <si>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</si>
  <si>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</si>
  <si>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</si>
  <si>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</si>
  <si>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</si>
  <si>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</si>
  <si>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</si>
  <si>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</si>
  <si>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</si>
  <si>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</si>
  <si>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</si>
  <si>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</si>
  <si>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</si>
  <si>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</si>
  <si>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</si>
  <si>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</si>
  <si>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</si>
  <si>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</si>
  <si>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</si>
  <si>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</si>
  <si>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</si>
  <si>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</si>
  <si>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</si>
  <si>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</si>
  <si>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</si>
  <si>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</si>
  <si>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</si>
  <si>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</si>
  <si>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</si>
  <si>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</si>
  <si>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</si>
  <si>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</si>
  <si>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</si>
  <si>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</si>
  <si>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</si>
  <si>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</si>
  <si>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</si>
  <si>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</si>
  <si>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</si>
  <si>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</si>
  <si>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</si>
  <si>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</si>
  <si>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</si>
  <si>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</si>
  <si>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</si>
  <si>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</si>
  <si>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</si>
  <si>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</si>
  <si>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</si>
  <si>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</si>
  <si>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</si>
  <si>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</si>
  <si>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</si>
  <si>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</si>
  <si>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</si>
  <si>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</si>
  <si>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</si>
  <si>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</si>
  <si>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</si>
  <si>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</si>
  <si>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</si>
  <si>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</si>
  <si>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</si>
  <si>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</si>
  <si>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</si>
  <si>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</si>
  <si>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</si>
  <si>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</si>
  <si>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</si>
  <si>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</si>
  <si>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</si>
  <si>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</si>
  <si>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</si>
  <si>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</si>
  <si>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</si>
  <si>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</si>
  <si>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</si>
  <si>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</si>
  <si>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</si>
  <si>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</si>
  <si>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</si>
  <si>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</si>
  <si>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</si>
  <si>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</si>
  <si>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</si>
  <si>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</si>
  <si>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</si>
  <si>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</si>
  <si>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</si>
  <si>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</si>
  <si>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</si>
  <si>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</si>
  <si>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</si>
  <si>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</si>
  <si>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</si>
  <si>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</si>
  <si>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</si>
  <si>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</si>
  <si>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</si>
  <si>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</si>
  <si>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</si>
  <si>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</si>
  <si>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</si>
  <si>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</si>
  <si>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</si>
  <si>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</si>
  <si>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</si>
  <si>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</si>
  <si>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</si>
  <si>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</si>
  <si>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</si>
  <si>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</si>
  <si>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</si>
  <si>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</si>
  <si>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</si>
  <si>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</si>
  <si>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</si>
  <si>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</si>
  <si>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</si>
  <si>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</si>
  <si>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</si>
  <si>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</si>
  <si>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</si>
  <si>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</si>
  <si>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</si>
  <si>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</si>
  <si>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</si>
  <si>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</si>
  <si>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</si>
  <si>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</si>
  <si>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</si>
  <si>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</si>
  <si>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</si>
  <si>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</si>
  <si>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</si>
  <si>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</si>
  <si>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</si>
  <si>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</si>
  <si>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</si>
  <si>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</si>
  <si>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</si>
  <si>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</si>
  <si>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</si>
  <si>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</si>
  <si>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</si>
  <si>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</si>
  <si>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</si>
  <si>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</si>
  <si>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</si>
  <si>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</si>
  <si>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</si>
  <si>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</si>
  <si>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</si>
  <si>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</si>
  <si>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</si>
  <si>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</si>
  <si>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</si>
  <si>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</si>
  <si>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</si>
  <si>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</si>
  <si>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</si>
  <si>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</si>
  <si>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</si>
  <si>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</si>
  <si>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</si>
  <si>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</si>
  <si>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</si>
  <si>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</si>
  <si>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</si>
  <si>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</si>
  <si>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</si>
  <si>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</si>
  <si>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</si>
  <si>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</si>
  <si>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</si>
  <si>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</si>
  <si>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</si>
  <si>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</si>
  <si>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</si>
  <si>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</si>
  <si>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</si>
  <si>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</si>
  <si>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</si>
  <si>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</si>
  <si>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</si>
  <si>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</si>
  <si>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</si>
  <si>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</si>
  <si>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</si>
  <si>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</si>
  <si>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</si>
  <si>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</si>
  <si>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</si>
  <si>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</si>
  <si>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</si>
  <si>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</si>
  <si>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</si>
  <si>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</si>
  <si>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</si>
  <si>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</si>
  <si>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</si>
  <si>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</si>
  <si>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</si>
  <si>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</si>
  <si>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</si>
  <si>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</si>
  <si>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</si>
  <si>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</si>
  <si>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</si>
  <si>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</si>
  <si>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</si>
  <si>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</si>
  <si>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</si>
  <si>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</si>
  <si>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</si>
  <si>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</si>
  <si>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</si>
  <si>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</si>
  <si>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</si>
  <si>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</si>
  <si>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</si>
  <si>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</si>
  <si>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</si>
  <si>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</si>
  <si>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</si>
  <si>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</si>
  <si>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</si>
  <si>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</si>
  <si>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</si>
  <si>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</si>
  <si>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</si>
  <si>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</si>
  <si>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</si>
  <si>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</si>
  <si>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</si>
  <si>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</si>
  <si>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</si>
  <si>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</si>
  <si>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</si>
  <si>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</si>
  <si>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</si>
  <si>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</si>
  <si>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</si>
  <si>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</si>
  <si>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</si>
  <si>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</si>
  <si>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</si>
  <si>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</si>
  <si>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</si>
  <si>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</si>
  <si>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</si>
  <si>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</si>
  <si>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</si>
  <si>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</si>
  <si>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</si>
  <si>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</si>
  <si>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</si>
  <si>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</si>
  <si>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</si>
  <si>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</si>
  <si>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</si>
  <si>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</si>
  <si>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</si>
  <si>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</si>
  <si>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</si>
  <si>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</si>
  <si>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</si>
  <si>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</si>
  <si>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</si>
  <si>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</si>
  <si>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</si>
  <si>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</si>
  <si>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</si>
  <si>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</si>
  <si>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</si>
  <si>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</si>
  <si>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</si>
  <si>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</si>
  <si>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</si>
  <si>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</si>
  <si>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</si>
  <si>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</si>
  <si>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</si>
  <si>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</si>
  <si>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</si>
  <si>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</si>
  <si>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</si>
  <si>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</si>
  <si>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</si>
  <si>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</si>
  <si>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</si>
  <si>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</si>
  <si>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</si>
  <si>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</si>
  <si>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</si>
  <si>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</si>
  <si>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</si>
  <si>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</si>
  <si>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</si>
  <si>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</si>
  <si>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</si>
  <si>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</si>
  <si>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</si>
  <si>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</si>
  <si>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</si>
  <si>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</si>
  <si>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</si>
  <si>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</si>
  <si>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</si>
  <si>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</si>
  <si>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</si>
  <si>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</si>
  <si>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</si>
  <si>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</si>
  <si>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</si>
  <si>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</si>
  <si>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</si>
  <si>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</si>
  <si>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</si>
  <si>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</si>
  <si>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</si>
  <si>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</si>
  <si>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</si>
  <si>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</si>
  <si>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</si>
  <si>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</si>
  <si>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</si>
  <si>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</si>
  <si>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</si>
  <si>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</si>
  <si>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</si>
  <si>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</si>
  <si>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</si>
  <si>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</si>
  <si>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</si>
  <si>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</si>
  <si>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</si>
  <si>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</si>
  <si>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</si>
  <si>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</si>
  <si>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</si>
  <si>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</si>
  <si>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</si>
  <si>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</si>
  <si>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</si>
  <si>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</si>
  <si>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</si>
  <si>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</si>
  <si>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</si>
  <si>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</si>
  <si>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</si>
  <si>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</si>
  <si>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</si>
  <si>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</si>
  <si>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</si>
  <si>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</si>
  <si>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</si>
  <si>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</si>
  <si>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</si>
  <si>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</si>
  <si>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</si>
  <si>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</si>
  <si>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</si>
  <si>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</si>
  <si>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</si>
  <si>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</si>
  <si>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</si>
  <si>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</si>
  <si>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</si>
  <si>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</si>
  <si>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</si>
  <si>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</si>
  <si>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</si>
  <si>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</si>
  <si>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</si>
  <si>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</si>
  <si>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</si>
  <si>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</si>
  <si>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</si>
  <si>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</si>
  <si>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</si>
  <si>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</si>
  <si>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</si>
  <si>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</si>
  <si>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</si>
  <si>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</si>
  <si>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</si>
  <si>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</si>
  <si>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</si>
  <si>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</si>
  <si>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</si>
  <si>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</si>
  <si>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</si>
  <si>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</si>
  <si>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</si>
  <si>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</si>
  <si>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</si>
  <si>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</si>
  <si>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</si>
  <si>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</si>
  <si>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</si>
  <si>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</si>
  <si>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</si>
  <si>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</si>
  <si>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</si>
  <si>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</si>
  <si>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</si>
  <si>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</si>
  <si>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</si>
  <si>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</si>
  <si>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</si>
  <si>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</si>
  <si>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</si>
  <si>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</si>
  <si>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</si>
  <si>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</si>
  <si>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</si>
  <si>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</si>
  <si>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</si>
  <si>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</si>
  <si>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</si>
  <si>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</si>
  <si>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</si>
  <si>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</si>
  <si>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</si>
  <si>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</si>
  <si>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</si>
  <si>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</si>
  <si>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</si>
  <si>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</si>
  <si>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</si>
  <si>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</si>
  <si>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</si>
  <si>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</si>
  <si>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</si>
  <si>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</si>
  <si>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</si>
  <si>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</si>
  <si>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</si>
  <si>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</si>
  <si>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</si>
  <si>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</si>
  <si>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</si>
  <si>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</si>
  <si>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</si>
  <si>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</si>
  <si>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</si>
  <si>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</si>
  <si>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</si>
  <si>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</si>
  <si>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</si>
  <si>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</si>
  <si>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</si>
  <si>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</si>
  <si>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</si>
  <si>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</si>
  <si>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</si>
  <si>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</si>
  <si>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</si>
  <si>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</si>
  <si>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</si>
  <si>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</si>
  <si>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</si>
  <si>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</si>
  <si>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</si>
  <si>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</si>
  <si>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</si>
  <si>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</si>
  <si>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</si>
  <si>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</si>
  <si>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</si>
  <si>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</si>
  <si>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</si>
  <si>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</si>
  <si>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</si>
  <si>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</si>
  <si>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</si>
  <si>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</si>
  <si>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</si>
  <si>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</si>
  <si>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</si>
  <si>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</si>
  <si>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</si>
  <si>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</si>
  <si>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</si>
  <si>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</si>
  <si>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</si>
  <si>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</si>
  <si>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</si>
  <si>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</si>
  <si>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</si>
  <si>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</si>
  <si>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</si>
  <si>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</si>
  <si>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</si>
  <si>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</si>
  <si>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</si>
  <si>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</si>
  <si>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</si>
  <si>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</si>
  <si>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</si>
  <si>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</si>
  <si>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</si>
  <si>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</si>
  <si>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</si>
  <si>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</si>
  <si>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</si>
  <si>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</si>
  <si>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</si>
  <si>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</si>
  <si>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</si>
  <si>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</si>
  <si>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</si>
  <si>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</si>
  <si>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</si>
  <si>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</si>
  <si>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</si>
  <si>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</si>
  <si>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</si>
  <si>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</si>
  <si>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</si>
  <si>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</si>
  <si>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</si>
  <si>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</si>
  <si>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</si>
  <si>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</si>
  <si>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</si>
  <si>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</si>
  <si>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</si>
  <si>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</si>
  <si>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</si>
  <si>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</si>
  <si>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</si>
  <si>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</si>
  <si>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</si>
  <si>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</si>
  <si>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</si>
  <si>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</si>
  <si>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</si>
  <si>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</si>
  <si>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</si>
  <si>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</si>
  <si>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</si>
  <si>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</si>
  <si>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</si>
  <si>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</si>
  <si>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</si>
  <si>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</si>
  <si>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</si>
  <si>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</si>
  <si>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</si>
  <si>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</si>
  <si>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</si>
  <si>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</si>
  <si>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</si>
  <si>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</si>
  <si>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</si>
  <si>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</si>
  <si>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</si>
  <si>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</si>
  <si>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</si>
  <si>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</si>
  <si>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</si>
  <si>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</si>
  <si>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</si>
  <si>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</si>
  <si>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</si>
  <si>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</si>
  <si>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</si>
  <si>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</si>
  <si>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</si>
  <si>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</si>
  <si>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</si>
  <si>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</si>
  <si>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</si>
  <si>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</si>
  <si>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</si>
  <si>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</si>
  <si>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</si>
  <si>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</si>
  <si>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</si>
  <si>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</si>
  <si>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</si>
  <si>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</si>
  <si>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</si>
  <si>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</si>
  <si>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</si>
  <si>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</si>
  <si>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</si>
  <si>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</si>
  <si>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</si>
  <si>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</si>
  <si>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</si>
  <si>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</si>
  <si>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</si>
  <si>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</si>
  <si>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</si>
  <si>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</si>
  <si>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</si>
  <si>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</si>
  <si>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</si>
  <si>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</si>
  <si>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</si>
  <si>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</si>
  <si>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</si>
  <si>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</si>
  <si>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</si>
  <si>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</si>
  <si>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</si>
  <si>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</si>
  <si>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</si>
  <si>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</si>
  <si>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</si>
  <si>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</si>
  <si>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</si>
  <si>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</si>
  <si>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</si>
  <si>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</si>
  <si>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</si>
  <si>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</si>
  <si>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</si>
  <si>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</si>
  <si>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</si>
  <si>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</si>
  <si>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</si>
  <si>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</si>
  <si>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</si>
  <si>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</si>
  <si>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</si>
  <si>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</si>
  <si>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</si>
  <si>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</si>
  <si>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</si>
  <si>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</si>
  <si>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</si>
  <si>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</si>
  <si>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</si>
  <si>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</si>
  <si>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</si>
  <si>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</si>
  <si>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</si>
  <si>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</si>
  <si>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</si>
  <si>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</si>
  <si>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</si>
  <si>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</si>
  <si>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</si>
  <si>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</si>
  <si>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</si>
  <si>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</si>
  <si>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</si>
  <si>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</si>
  <si>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</si>
  <si>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</si>
  <si>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</si>
  <si>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</si>
  <si>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</si>
  <si>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</si>
  <si>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</si>
  <si>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</si>
  <si>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</si>
  <si>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</si>
  <si>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</si>
  <si>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</si>
  <si>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</si>
  <si>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</si>
  <si>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</si>
  <si>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</si>
  <si>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</si>
  <si>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</si>
  <si>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</si>
  <si>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</si>
  <si>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</si>
  <si>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</si>
  <si>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</si>
  <si>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</si>
  <si>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</si>
  <si>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</si>
  <si>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</si>
  <si>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</si>
  <si>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</si>
  <si>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</si>
  <si>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</si>
  <si>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</si>
  <si>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</si>
  <si>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</si>
  <si>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</si>
  <si>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</si>
  <si>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</si>
  <si>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</si>
  <si>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</si>
  <si>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</si>
  <si>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</si>
  <si>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</si>
  <si>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</si>
  <si>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</si>
  <si>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</si>
  <si>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</si>
  <si>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</si>
  <si>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</si>
  <si>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</si>
  <si>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</si>
  <si>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</si>
  <si>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</si>
  <si>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</si>
  <si>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</si>
  <si>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</si>
  <si>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</si>
  <si>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</si>
  <si>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</si>
  <si>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</si>
  <si>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</si>
  <si>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</si>
  <si>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</si>
  <si>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</si>
  <si>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</si>
  <si>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</si>
  <si>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</si>
  <si>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</si>
  <si>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</si>
  <si>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</si>
  <si>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</si>
  <si>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</si>
  <si>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</si>
  <si>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</si>
  <si>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</si>
  <si>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</si>
  <si>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</si>
  <si>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</si>
  <si>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</si>
  <si>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</si>
  <si>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</si>
  <si>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</si>
  <si>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</si>
  <si>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</si>
  <si>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</si>
  <si>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</si>
  <si>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</si>
  <si>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</si>
  <si>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</si>
  <si>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</si>
  <si>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</si>
  <si>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</si>
  <si>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</si>
  <si>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</si>
  <si>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</si>
  <si>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</si>
  <si>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</si>
  <si>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</si>
  <si>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</si>
  <si>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</si>
  <si>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</si>
  <si>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</si>
  <si>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</si>
  <si>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</si>
  <si>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</si>
  <si>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</si>
  <si>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</si>
  <si>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</si>
  <si>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</si>
  <si>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</si>
  <si>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</si>
  <si>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</si>
  <si>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</si>
  <si>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</si>
  <si>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</si>
  <si>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</si>
  <si>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</si>
  <si>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</si>
  <si>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</si>
  <si>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</si>
  <si>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</si>
  <si>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</si>
  <si>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</si>
  <si>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</si>
  <si>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</si>
  <si>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</si>
  <si>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</si>
  <si>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</si>
  <si>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</si>
  <si>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</si>
  <si>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</si>
  <si>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</si>
  <si>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</si>
  <si>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</si>
  <si>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</si>
  <si>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</si>
  <si>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</si>
  <si>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</si>
  <si>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</si>
  <si>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</si>
  <si>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</si>
  <si>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</si>
  <si>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</si>
  <si>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</si>
  <si>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</si>
  <si>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</si>
  <si>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</si>
  <si>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</si>
  <si>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</si>
  <si>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</si>
  <si>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</si>
  <si>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</si>
  <si>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</si>
  <si>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</si>
  <si>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</si>
  <si>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</si>
  <si>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</si>
  <si>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</si>
  <si>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</si>
  <si>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</si>
  <si>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</si>
  <si>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</si>
  <si>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</si>
  <si>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</si>
  <si>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</si>
  <si>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</si>
  <si>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</si>
  <si>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</si>
  <si>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</si>
  <si>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</si>
  <si>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</si>
  <si>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</si>
  <si>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</si>
  <si>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</si>
  <si>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</si>
  <si>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</si>
  <si>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</si>
  <si>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</si>
  <si>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</si>
  <si>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</si>
  <si>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</si>
  <si>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</si>
  <si>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</si>
  <si>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</si>
  <si>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</si>
  <si>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</si>
  <si>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</si>
  <si>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</si>
  <si>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</si>
  <si>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</si>
  <si>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</si>
  <si>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</si>
  <si>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</si>
  <si>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</si>
  <si>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</si>
  <si>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</si>
  <si>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</si>
  <si>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</si>
  <si>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</si>
  <si>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</si>
  <si>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</si>
  <si>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</si>
  <si>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</si>
  <si>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</si>
  <si>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</si>
  <si>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</si>
  <si>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</si>
  <si>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</si>
  <si>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</si>
  <si>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</si>
  <si>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</si>
  <si>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</si>
  <si>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</si>
  <si>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</si>
  <si>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</si>
  <si>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</si>
  <si>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</si>
  <si>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</si>
  <si>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</si>
  <si>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</si>
  <si>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</si>
  <si>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</si>
  <si>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</si>
  <si>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</si>
  <si>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</si>
  <si>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</si>
  <si>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</si>
  <si>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</si>
  <si>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</si>
  <si>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</si>
  <si>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</si>
  <si>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</si>
  <si>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</si>
  <si>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</si>
  <si>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</si>
  <si>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</si>
  <si>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</si>
  <si>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</si>
  <si>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</si>
  <si>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</si>
  <si>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</si>
  <si>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</si>
  <si>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</si>
  <si>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</si>
  <si>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</si>
  <si>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</si>
  <si>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</si>
  <si>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</si>
  <si>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</si>
  <si>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</si>
  <si>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</si>
  <si>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</si>
  <si>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</si>
  <si>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</si>
  <si>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</si>
  <si>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</si>
  <si>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</si>
  <si>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</si>
  <si>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</si>
  <si>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</si>
  <si>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</si>
  <si>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</si>
  <si>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</si>
  <si>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</si>
  <si>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</si>
  <si>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</si>
  <si>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</si>
  <si>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</si>
  <si>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</si>
  <si>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</si>
  <si>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</si>
  <si>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</si>
  <si>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</si>
  <si>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</si>
  <si>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</si>
  <si>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</si>
  <si>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</si>
  <si>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</si>
  <si>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</si>
  <si>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</si>
  <si>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</si>
  <si>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</si>
  <si>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</si>
  <si>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</si>
  <si>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</si>
  <si>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</si>
  <si>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</si>
  <si>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</si>
  <si>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</si>
  <si>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</si>
  <si>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</si>
  <si>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</si>
  <si>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</si>
  <si>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</si>
  <si>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</si>
  <si>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</si>
  <si>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</si>
  <si>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</si>
  <si>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</si>
  <si>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</si>
  <si>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</si>
  <si>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</si>
  <si>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</si>
  <si>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</si>
  <si>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</si>
  <si>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</si>
  <si>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</si>
  <si>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</si>
  <si>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</si>
  <si>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</si>
  <si>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</si>
  <si>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</si>
  <si>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</si>
  <si>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</si>
  <si>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</si>
  <si>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</si>
  <si>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</si>
  <si>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</si>
  <si>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</si>
  <si>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</si>
  <si>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</si>
  <si>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</si>
  <si>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</si>
  <si>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</si>
  <si>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</si>
  <si>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</si>
  <si>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</si>
  <si>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</si>
  <si>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</si>
  <si>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</si>
  <si>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</si>
  <si>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</si>
  <si>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</si>
  <si>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</si>
  <si>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</si>
  <si>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</si>
  <si>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</si>
  <si>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</si>
  <si>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</si>
  <si>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</si>
  <si>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</si>
  <si>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</si>
  <si>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</si>
  <si>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</si>
  <si>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</si>
  <si>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</si>
  <si>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</si>
  <si>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</si>
  <si>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</si>
  <si>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</si>
  <si>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</si>
  <si>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</si>
  <si>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</si>
  <si>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</si>
  <si>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</si>
  <si>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</si>
  <si>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</si>
  <si>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</si>
  <si>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</si>
  <si>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</si>
  <si>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</si>
  <si>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</si>
  <si>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</si>
  <si>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</si>
  <si>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</si>
  <si>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</si>
  <si>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</si>
  <si>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</si>
  <si>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</si>
  <si>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</si>
  <si>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</si>
  <si>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</si>
  <si>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</si>
  <si>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</si>
  <si>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</si>
  <si>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</si>
  <si>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</si>
  <si>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</si>
  <si>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</si>
  <si>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</si>
  <si>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</si>
  <si>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</si>
  <si>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</si>
  <si>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</si>
  <si>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</si>
  <si>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</si>
  <si>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</si>
  <si>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</si>
  <si>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</si>
  <si>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</si>
  <si>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</si>
  <si>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</si>
  <si>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</si>
  <si>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</si>
  <si>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</si>
  <si>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</si>
  <si>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</si>
  <si>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</si>
  <si>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</si>
  <si>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</si>
  <si>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</si>
  <si>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</si>
  <si>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</si>
  <si>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</si>
  <si>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</si>
  <si>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</si>
  <si>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</si>
  <si>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</si>
  <si>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</si>
  <si>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</si>
  <si>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</si>
  <si>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</si>
  <si>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</si>
  <si>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</si>
  <si>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</si>
  <si>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</si>
  <si>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</si>
  <si>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</si>
  <si>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</si>
  <si>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</si>
  <si>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</si>
  <si>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</si>
  <si>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</si>
  <si>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</si>
  <si>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</si>
  <si>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</si>
  <si>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</si>
  <si>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</si>
  <si>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</si>
  <si>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</si>
  <si>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</si>
  <si>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</si>
  <si>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</si>
  <si>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</si>
  <si>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</si>
  <si>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</si>
  <si>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</si>
  <si>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</si>
  <si>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</si>
  <si>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</si>
  <si>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</si>
  <si>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</si>
  <si>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</si>
  <si>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</si>
  <si>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</si>
  <si>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</si>
  <si>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</si>
  <si>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</si>
  <si>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</si>
  <si>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</si>
  <si>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</si>
  <si>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</si>
  <si>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</si>
  <si>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</si>
  <si>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</si>
  <si>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</si>
  <si>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</si>
  <si>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</si>
  <si>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</si>
  <si>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</si>
  <si>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</si>
  <si>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</si>
  <si>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</si>
  <si>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</si>
  <si>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</si>
  <si>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</si>
  <si>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</si>
  <si>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</si>
  <si>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</si>
  <si>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</si>
  <si>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</si>
  <si>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</si>
  <si>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</si>
  <si>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</si>
  <si>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</si>
  <si>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</si>
  <si>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</si>
  <si>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</si>
  <si>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</si>
  <si>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</si>
  <si>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</si>
  <si>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</si>
  <si>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</si>
  <si>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</si>
  <si>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</si>
  <si>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</si>
  <si>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</si>
  <si>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</si>
  <si>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</si>
  <si>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</si>
  <si>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</si>
  <si>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</si>
  <si>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</si>
  <si>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</si>
  <si>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</si>
  <si>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</si>
  <si>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</si>
  <si>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</si>
  <si>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</si>
  <si>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</si>
  <si>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</si>
  <si>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</si>
  <si>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</si>
  <si>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</si>
  <si>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</si>
  <si>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</si>
  <si>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</si>
  <si>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</si>
  <si>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</si>
  <si>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</si>
  <si>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</si>
  <si>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</si>
  <si>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</si>
  <si>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</si>
  <si>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</si>
  <si>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</si>
  <si>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</si>
  <si>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</si>
  <si>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</si>
  <si>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</si>
  <si>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</si>
  <si>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</si>
  <si>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</si>
  <si>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</si>
  <si>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</si>
  <si>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</si>
  <si>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</si>
  <si>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</si>
  <si>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</si>
  <si>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</si>
  <si>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</si>
  <si>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</si>
  <si>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</si>
  <si>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</si>
  <si>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</si>
  <si>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</si>
  <si>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</si>
  <si>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</si>
  <si>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</si>
  <si>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</si>
  <si>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</si>
  <si>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</si>
  <si>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</si>
  <si>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</si>
  <si>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</si>
  <si>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</si>
  <si>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</si>
  <si>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</si>
  <si>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</si>
  <si>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</si>
  <si>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</si>
  <si>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</si>
  <si>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</si>
  <si>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</si>
  <si>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</si>
  <si>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</si>
  <si>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</si>
  <si>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</si>
  <si>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</si>
  <si>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</si>
  <si>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</si>
  <si>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</si>
  <si>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</si>
  <si>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</si>
  <si>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</si>
  <si>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</si>
  <si>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</si>
  <si>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</si>
  <si>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</si>
  <si>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</si>
  <si>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</si>
  <si>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</si>
  <si>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</si>
  <si>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</si>
  <si>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</si>
  <si>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</si>
  <si>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</si>
  <si>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</si>
  <si>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</si>
  <si>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</si>
  <si>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</si>
  <si>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</si>
  <si>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</si>
  <si>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</si>
  <si>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</si>
  <si>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</si>
  <si>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</si>
  <si>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</si>
  <si>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</si>
  <si>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</si>
  <si>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</si>
  <si>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</si>
  <si>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</si>
  <si>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</si>
  <si>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</si>
  <si>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</si>
  <si>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</si>
  <si>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</si>
  <si>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</si>
  <si>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</si>
  <si>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</si>
  <si>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</si>
  <si>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</si>
  <si>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</si>
  <si>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</si>
  <si>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</si>
  <si>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</si>
  <si>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</si>
  <si>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</si>
  <si>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</si>
  <si>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</si>
  <si>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</si>
  <si>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</si>
  <si>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</si>
  <si>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</si>
  <si>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</si>
  <si>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</si>
  <si>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</si>
  <si>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</si>
  <si>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</si>
  <si>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</si>
  <si>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</si>
  <si>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</si>
  <si>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</si>
  <si>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</si>
  <si>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</si>
  <si>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</si>
  <si>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</si>
  <si>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</si>
  <si>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</si>
  <si>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</si>
  <si>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</si>
  <si>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</si>
  <si>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</si>
  <si>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</si>
  <si>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</si>
  <si>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</si>
  <si>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</si>
  <si>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</si>
  <si>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</si>
  <si>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</si>
  <si>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</si>
  <si>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</si>
  <si>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</si>
  <si>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</si>
  <si>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</si>
  <si>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</si>
  <si>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</si>
  <si>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</si>
  <si>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</si>
  <si>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</si>
  <si>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</si>
  <si>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</si>
  <si>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</si>
  <si>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</si>
  <si>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</si>
  <si>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</si>
  <si>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</si>
  <si>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</si>
  <si>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</si>
  <si>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</si>
  <si>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</si>
  <si>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</si>
  <si>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</si>
  <si>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</si>
  <si>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</si>
  <si>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</si>
  <si>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</si>
  <si>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</si>
  <si>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</si>
  <si>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</si>
  <si>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</si>
  <si>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</si>
  <si>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</si>
  <si>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</si>
  <si>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</si>
  <si>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</si>
  <si>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</si>
  <si>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</si>
  <si>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</si>
  <si>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</si>
  <si>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</si>
  <si>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</si>
  <si>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</si>
  <si>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</si>
  <si>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</si>
  <si>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</si>
  <si>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</si>
  <si>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</si>
  <si>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</si>
  <si>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</si>
  <si>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</si>
  <si>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</si>
  <si>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</si>
  <si>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</si>
  <si>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</si>
  <si>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</si>
  <si>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</si>
  <si>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</si>
  <si>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</si>
  <si>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</si>
  <si>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</si>
  <si>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</si>
  <si>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</si>
  <si>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</si>
  <si>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</si>
  <si>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</si>
  <si>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</si>
  <si>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</si>
  <si>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</si>
  <si>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</si>
  <si>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</si>
  <si>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</si>
  <si>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</si>
  <si>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</si>
  <si>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</si>
  <si>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</si>
  <si>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</si>
  <si>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</si>
  <si>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</si>
  <si>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</si>
  <si>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</si>
  <si>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</si>
  <si>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</si>
  <si>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</si>
  <si>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</si>
  <si>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</si>
  <si>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</si>
  <si>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</si>
  <si>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</si>
  <si>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</si>
  <si>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</si>
  <si>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</si>
  <si>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</si>
  <si>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</si>
  <si>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</si>
  <si>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</si>
  <si>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</si>
  <si>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</si>
  <si>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</si>
  <si>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</si>
  <si>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</si>
  <si>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</si>
  <si>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</si>
  <si>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</si>
  <si>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</si>
  <si>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</si>
  <si>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</si>
  <si>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</si>
  <si>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</si>
  <si>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</si>
  <si>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</si>
  <si>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</si>
  <si>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</si>
  <si>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</si>
  <si>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</si>
  <si>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</si>
  <si>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</si>
  <si>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</si>
  <si>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</si>
  <si>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</si>
  <si>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</si>
  <si>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</si>
  <si>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</si>
  <si>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</si>
  <si>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</si>
  <si>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</si>
  <si>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</si>
  <si>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</si>
  <si>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</si>
  <si>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</si>
  <si>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</si>
  <si>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</si>
  <si>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</si>
  <si>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</si>
  <si>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</si>
  <si>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</si>
  <si>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</si>
  <si>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</si>
  <si>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</si>
  <si>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</si>
  <si>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</si>
  <si>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</si>
  <si>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</si>
  <si>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</si>
  <si>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</si>
  <si>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</si>
  <si>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</si>
  <si>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</si>
  <si>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</si>
  <si>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</si>
  <si>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</si>
  <si>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</si>
  <si>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</si>
  <si>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</si>
  <si>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</si>
  <si>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</si>
  <si>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</si>
  <si>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</si>
  <si>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</si>
  <si>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</si>
  <si>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</si>
  <si>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</si>
  <si>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</si>
  <si>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</si>
  <si>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</si>
  <si>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</si>
  <si>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</si>
  <si>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</si>
  <si>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</si>
  <si>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</si>
  <si>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</si>
  <si>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</si>
  <si>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</si>
  <si>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</si>
  <si>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</si>
  <si>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</si>
  <si>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</si>
  <si>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</si>
  <si>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</si>
  <si>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</si>
  <si>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</si>
  <si>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</si>
  <si>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</si>
  <si>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</si>
  <si>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</si>
  <si>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</si>
  <si>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</si>
  <si>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</si>
  <si>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</si>
  <si>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</si>
  <si>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</si>
  <si>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</si>
  <si>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</si>
  <si>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</si>
  <si>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</si>
  <si>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</si>
  <si>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</si>
  <si>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</si>
  <si>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</si>
  <si>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</si>
  <si>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</si>
  <si>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</si>
  <si>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</si>
  <si>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</si>
  <si>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</si>
  <si>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</si>
  <si>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</si>
  <si>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</si>
  <si>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</si>
  <si>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</si>
  <si>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</si>
  <si>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</si>
  <si>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</si>
  <si>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</si>
  <si>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</si>
  <si>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</si>
  <si>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</si>
  <si>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</si>
  <si>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</si>
  <si>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</si>
  <si>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</si>
  <si>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</si>
  <si>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</si>
  <si>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</si>
  <si>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</si>
  <si>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</si>
  <si>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</si>
  <si>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</si>
  <si>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</si>
  <si>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</si>
  <si>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</si>
  <si>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</si>
  <si>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</si>
  <si>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</si>
  <si>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</si>
  <si>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</si>
  <si>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</si>
  <si>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</si>
  <si>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</si>
  <si>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</si>
  <si>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</si>
  <si>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</si>
  <si>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</si>
  <si>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</si>
  <si>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</si>
  <si>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</si>
  <si>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</si>
  <si>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</si>
  <si>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</si>
  <si>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</si>
  <si>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</si>
  <si>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</si>
  <si>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</si>
  <si>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</si>
  <si>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</si>
  <si>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</si>
  <si>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</si>
  <si>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</si>
  <si>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</si>
  <si>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</si>
  <si>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</si>
  <si>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</si>
  <si>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</si>
  <si>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</si>
  <si>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</si>
  <si>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</si>
  <si>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</si>
  <si>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</si>
  <si>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</si>
  <si>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</si>
  <si>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</si>
  <si>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</si>
  <si>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</si>
  <si>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</si>
  <si>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</si>
  <si>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</si>
  <si>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</si>
  <si>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</si>
  <si>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</si>
  <si>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</si>
  <si>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</si>
  <si>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</si>
  <si>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</si>
  <si>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</si>
  <si>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</si>
  <si>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</si>
  <si>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</si>
  <si>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</si>
  <si>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</si>
  <si>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</si>
  <si>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</si>
  <si>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</si>
  <si>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</si>
  <si>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</si>
  <si>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</si>
  <si>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</si>
  <si>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</si>
  <si>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</si>
  <si>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</si>
  <si>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</si>
  <si>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</si>
  <si>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</si>
  <si>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</si>
  <si>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</si>
  <si>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</si>
  <si>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</si>
  <si>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</si>
  <si>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</si>
  <si>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</si>
  <si>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</si>
  <si>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</si>
  <si>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</si>
  <si>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</si>
  <si>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</si>
  <si>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</si>
  <si>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</si>
  <si>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</si>
  <si>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</si>
  <si>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</si>
  <si>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</si>
  <si>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</si>
  <si>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</si>
  <si>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</si>
  <si>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</si>
  <si>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</si>
  <si>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</si>
  <si>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</si>
  <si>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</si>
  <si>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</si>
  <si>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</si>
  <si>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</si>
  <si>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</si>
  <si>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</si>
  <si>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</si>
  <si>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</si>
  <si>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</si>
  <si>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</si>
  <si>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</si>
  <si>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</si>
  <si>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</si>
  <si>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</si>
  <si>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</si>
  <si>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</si>
  <si>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</si>
  <si>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</si>
  <si>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</si>
  <si>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</si>
  <si>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</si>
  <si>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</si>
  <si>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</si>
  <si>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</si>
  <si>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</si>
  <si>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</si>
  <si>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</si>
  <si>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</si>
  <si>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</si>
  <si>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</si>
  <si>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</si>
  <si>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</si>
  <si>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</si>
  <si>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</si>
  <si>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</si>
  <si>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</si>
  <si>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</si>
  <si>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</si>
  <si>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</si>
  <si>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</si>
  <si>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</si>
  <si>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</si>
  <si>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</si>
  <si>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</si>
  <si>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</si>
  <si>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</si>
  <si>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</si>
  <si>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</si>
  <si>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</si>
  <si>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</si>
  <si>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</si>
  <si>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</si>
  <si>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</si>
  <si>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</si>
  <si>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</si>
  <si>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</si>
  <si>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</si>
  <si>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</si>
  <si>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</si>
  <si>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</si>
  <si>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</si>
  <si>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</si>
  <si>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</si>
  <si>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</si>
  <si>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</si>
  <si>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</si>
  <si>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</si>
  <si>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</si>
  <si>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</si>
  <si>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</si>
  <si>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</si>
  <si>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</si>
  <si>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</si>
  <si>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</si>
  <si>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</si>
  <si>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</si>
  <si>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</si>
  <si>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</si>
  <si>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</si>
  <si>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</si>
  <si>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</si>
  <si>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</si>
  <si>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</si>
  <si>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</si>
  <si>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</si>
  <si>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</si>
  <si>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</si>
  <si>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</si>
  <si>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</si>
  <si>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</si>
  <si>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</si>
  <si>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</si>
  <si>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</si>
  <si>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</si>
  <si>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</si>
  <si>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</si>
  <si>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</si>
  <si>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</si>
  <si>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</si>
  <si>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</si>
  <si>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</si>
  <si>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</si>
  <si>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</si>
  <si>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</si>
  <si>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</si>
  <si>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</si>
  <si>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</si>
  <si>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</si>
  <si>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</si>
  <si>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</si>
  <si>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</si>
  <si>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</si>
  <si>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</si>
  <si>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</si>
  <si>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</si>
  <si>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</si>
  <si>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</si>
  <si>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</si>
  <si>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</si>
  <si>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</si>
  <si>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</si>
  <si>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</si>
  <si>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</si>
  <si>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</si>
  <si>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</si>
  <si>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</si>
  <si>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</si>
  <si>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</si>
  <si>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</si>
  <si>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</si>
  <si>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</si>
  <si>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</si>
  <si>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</si>
  <si>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</si>
  <si>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</si>
  <si>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</si>
  <si>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</si>
  <si>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</si>
  <si>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</si>
  <si>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</si>
  <si>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</si>
  <si>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</si>
  <si>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</si>
  <si>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</si>
  <si>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</si>
  <si>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</si>
  <si>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</si>
  <si>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</si>
  <si>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</si>
  <si>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</si>
  <si>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</si>
  <si>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</si>
  <si>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</si>
  <si>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</si>
  <si>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</si>
  <si>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</si>
  <si>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</si>
  <si>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</si>
  <si>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</si>
  <si>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</si>
  <si>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</si>
  <si>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</si>
  <si>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</si>
  <si>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</si>
  <si>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</si>
  <si>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</si>
  <si>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</si>
  <si>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</si>
  <si>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</si>
  <si>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</si>
  <si>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</si>
  <si>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</si>
  <si>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</si>
  <si>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</si>
  <si>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</si>
  <si>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</si>
  <si>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</si>
  <si>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</si>
  <si>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</si>
  <si>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</si>
  <si>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</si>
  <si>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</si>
  <si>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</si>
  <si>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</si>
  <si>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</si>
  <si>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</si>
  <si>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</si>
  <si>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</si>
  <si>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</si>
  <si>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</si>
  <si>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</si>
  <si>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</si>
  <si>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</si>
  <si>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</si>
  <si>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</si>
  <si>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</si>
  <si>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</si>
  <si>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</si>
  <si>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</si>
  <si>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</si>
  <si>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</si>
  <si>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</si>
  <si>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</si>
  <si>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</si>
  <si>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</si>
  <si>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</si>
  <si>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</si>
  <si>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</si>
  <si>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</si>
  <si>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</si>
  <si>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</si>
  <si>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</si>
  <si>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</si>
  <si>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</si>
  <si>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</si>
  <si>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</si>
  <si>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</si>
  <si>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</si>
  <si>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</si>
  <si>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</si>
  <si>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</si>
  <si>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</si>
  <si>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</si>
  <si>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</si>
  <si>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</si>
  <si>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</si>
  <si>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</si>
  <si>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</si>
  <si>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</si>
  <si>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</si>
  <si>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</si>
  <si>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</si>
  <si>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</si>
  <si>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</si>
  <si>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</si>
  <si>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</si>
  <si>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</si>
  <si>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</si>
  <si>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</si>
  <si>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</si>
  <si>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</si>
  <si>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</si>
  <si>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</si>
  <si>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</si>
  <si>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</si>
  <si>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</si>
  <si>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</si>
  <si>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</si>
  <si>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</si>
  <si>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</si>
  <si>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</si>
  <si>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</si>
  <si>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</si>
  <si>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</si>
  <si>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</si>
  <si>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</si>
  <si>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</si>
  <si>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</si>
  <si>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</si>
  <si>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</si>
  <si>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</si>
  <si>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</si>
  <si>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</si>
  <si>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</si>
  <si>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</si>
  <si>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</si>
  <si>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</si>
  <si>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</si>
  <si>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</si>
  <si>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</si>
  <si>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</si>
  <si>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</si>
  <si>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</si>
  <si>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</si>
  <si>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</si>
  <si>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</si>
  <si>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</si>
  <si>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</si>
  <si>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</si>
  <si>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</si>
  <si>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</si>
  <si>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</si>
  <si>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</si>
  <si>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</si>
  <si>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</si>
  <si>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</si>
  <si>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</si>
  <si>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</si>
  <si>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</si>
  <si>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</si>
  <si>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</si>
  <si>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</si>
  <si>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</si>
  <si>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</si>
  <si>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</si>
  <si>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</si>
  <si>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</si>
  <si>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</si>
  <si>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</si>
  <si>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</si>
  <si>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</si>
  <si>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</si>
  <si>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</si>
  <si>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</si>
  <si>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</si>
  <si>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</si>
  <si>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</si>
  <si>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</si>
  <si>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</si>
  <si>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</si>
  <si>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</si>
  <si>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</si>
  <si>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</si>
  <si>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</si>
  <si>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</si>
  <si>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</si>
  <si>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</si>
  <si>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</si>
  <si>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</si>
  <si>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</si>
  <si>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</si>
  <si>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</si>
  <si>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</si>
  <si>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</si>
  <si>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</si>
  <si>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</si>
  <si>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</si>
  <si>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</si>
  <si>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</si>
  <si>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</si>
  <si>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</si>
  <si>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</si>
  <si>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</si>
  <si>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</si>
  <si>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</si>
  <si>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</si>
  <si>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</si>
  <si>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</si>
  <si>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</si>
  <si>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</si>
  <si>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</si>
  <si>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</si>
  <si>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</si>
  <si>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</si>
  <si>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</si>
  <si>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</si>
  <si>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</si>
  <si>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</si>
  <si>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</si>
  <si>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</si>
  <si>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</si>
  <si>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</si>
  <si>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</si>
  <si>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</si>
  <si>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</si>
  <si>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</si>
  <si>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</si>
  <si>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</si>
  <si>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</si>
  <si>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</si>
  <si>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</si>
  <si>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</si>
  <si>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</si>
  <si>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</si>
  <si>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</si>
  <si>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</si>
  <si>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</si>
  <si>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</si>
  <si>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</si>
  <si>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</si>
  <si>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</si>
  <si>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</si>
  <si>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</si>
  <si>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</si>
  <si>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</si>
  <si>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</si>
  <si>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</si>
  <si>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</si>
  <si>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</si>
  <si>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</si>
  <si>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</si>
  <si>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</si>
  <si>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</si>
  <si>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</si>
  <si>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</si>
  <si>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</si>
  <si>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</si>
  <si>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</si>
  <si>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</si>
  <si>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</si>
  <si>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</si>
  <si>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</si>
  <si>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</si>
  <si>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</si>
  <si>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</si>
  <si>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</si>
  <si>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</si>
  <si>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</si>
  <si>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</si>
  <si>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</si>
  <si>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</si>
  <si>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</si>
  <si>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</si>
  <si>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</si>
  <si>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</si>
  <si>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</si>
  <si>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</si>
  <si>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</si>
  <si>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</si>
  <si>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</si>
  <si>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</si>
  <si>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</si>
  <si>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</si>
  <si>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</si>
  <si>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</si>
  <si>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</si>
  <si>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</si>
  <si>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</si>
  <si>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</si>
  <si>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</si>
  <si>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</si>
  <si>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</si>
  <si>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</si>
  <si>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</si>
  <si>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</si>
  <si>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</si>
  <si>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</si>
  <si>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</si>
  <si>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</si>
  <si>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</si>
  <si>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</si>
  <si>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</si>
  <si>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</si>
  <si>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</si>
  <si>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</si>
  <si>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</si>
  <si>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</si>
  <si>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</si>
  <si>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</si>
  <si>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</si>
  <si>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</si>
  <si>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</si>
  <si>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</si>
  <si>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</si>
  <si>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</si>
  <si>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</si>
  <si>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</si>
  <si>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</si>
  <si>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</si>
  <si>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</si>
  <si>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</si>
  <si>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</si>
  <si>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</si>
  <si>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</si>
  <si>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</si>
  <si>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</si>
  <si>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</si>
  <si>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</si>
  <si>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</si>
  <si>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</si>
  <si>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</si>
  <si>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</si>
  <si>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</si>
  <si>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</si>
  <si>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</si>
  <si>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</si>
  <si>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</si>
  <si>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</si>
  <si>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</si>
  <si>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</si>
  <si>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</si>
  <si>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</si>
  <si>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</si>
  <si>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</si>
  <si>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</si>
  <si>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</si>
  <si>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</si>
  <si>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</si>
  <si>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</si>
  <si>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</si>
  <si>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</si>
  <si>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</si>
  <si>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</si>
  <si>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</si>
  <si>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</si>
  <si>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</si>
  <si>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</si>
  <si>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</si>
  <si>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</si>
  <si>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</si>
  <si>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</si>
  <si>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</si>
  <si>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</si>
  <si>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</si>
  <si>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</si>
  <si>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</si>
  <si>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</si>
  <si>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</si>
  <si>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</si>
  <si>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</si>
  <si>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</si>
  <si>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</si>
  <si>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</si>
  <si>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</si>
  <si>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</si>
  <si>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</si>
  <si>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</si>
  <si>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</si>
  <si>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</si>
  <si>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</si>
  <si>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</si>
  <si>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</si>
  <si>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</si>
  <si>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</si>
  <si>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</si>
  <si>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</si>
  <si>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</si>
  <si>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</si>
  <si>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</si>
  <si>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</si>
  <si>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</si>
  <si>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</si>
  <si>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</si>
  <si>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</si>
  <si>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</si>
  <si>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</si>
  <si>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</si>
  <si>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</si>
  <si>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</si>
  <si>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</si>
  <si>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</si>
  <si>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</si>
  <si>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</si>
  <si>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</si>
  <si>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</si>
  <si>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</si>
  <si>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</si>
  <si>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</si>
  <si>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</si>
  <si>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</si>
  <si>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</si>
  <si>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</si>
  <si>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</si>
  <si>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</si>
  <si>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</si>
  <si>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</si>
  <si>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</si>
  <si>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</si>
  <si>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</si>
  <si>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</si>
  <si>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</si>
  <si>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</si>
  <si>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</si>
  <si>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</si>
  <si>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</si>
  <si>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</si>
  <si>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</si>
  <si>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</si>
  <si>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</si>
  <si>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</si>
  <si>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</si>
  <si>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</si>
  <si>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</si>
  <si>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</si>
  <si>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</si>
  <si>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</si>
  <si>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</si>
  <si>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</si>
  <si>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</si>
  <si>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</si>
  <si>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</si>
  <si>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</si>
  <si>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</si>
  <si>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</si>
  <si>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</si>
  <si>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</si>
  <si>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</si>
  <si>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</si>
  <si>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</si>
  <si>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</si>
  <si>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</si>
  <si>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</si>
  <si>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</si>
  <si>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</si>
  <si>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</si>
  <si>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</si>
  <si>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</si>
  <si>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</si>
  <si>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</si>
  <si>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</si>
  <si>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</si>
  <si>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</si>
  <si>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</si>
  <si>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</si>
  <si>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</si>
  <si>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</si>
  <si>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</si>
  <si>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</si>
  <si>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</si>
  <si>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</si>
  <si>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</si>
  <si>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</si>
  <si>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</si>
  <si>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</si>
  <si>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</si>
  <si>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</si>
  <si>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</si>
  <si>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</si>
  <si>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</si>
  <si>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</si>
  <si>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</si>
  <si>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</si>
  <si>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</si>
  <si>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</si>
  <si>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</si>
  <si>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</si>
  <si>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</si>
  <si>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</si>
  <si>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</si>
  <si>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</si>
  <si>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</si>
  <si>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</si>
  <si>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</si>
  <si>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</si>
  <si>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</si>
  <si>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</si>
  <si>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</si>
  <si>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</si>
  <si>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</si>
  <si>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</si>
  <si>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</si>
  <si>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</si>
  <si>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</si>
  <si>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</si>
  <si>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</si>
  <si>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</si>
  <si>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</si>
  <si>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</si>
  <si>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</si>
  <si>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</si>
  <si>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</si>
  <si>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</si>
  <si>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</si>
  <si>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</si>
  <si>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</si>
  <si>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</si>
  <si>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</si>
  <si>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</si>
  <si>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</si>
  <si>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</si>
  <si>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</si>
  <si>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</si>
  <si>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</si>
  <si>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</si>
  <si>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</si>
  <si>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</si>
  <si>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</si>
  <si>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</si>
  <si>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</si>
  <si>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</si>
  <si>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</si>
  <si>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</si>
  <si>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</si>
  <si>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</si>
  <si>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</si>
  <si>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</si>
  <si>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</si>
  <si>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</si>
  <si>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</si>
  <si>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</si>
  <si>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</si>
  <si>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</si>
  <si>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</si>
  <si>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</si>
  <si>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</si>
  <si>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</si>
  <si>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</si>
  <si>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</si>
  <si>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</si>
  <si>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</si>
  <si>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</si>
  <si>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</si>
  <si>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</si>
  <si>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</si>
  <si>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</si>
  <si>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</si>
  <si>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</si>
  <si>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</si>
  <si>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</si>
  <si>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</si>
  <si>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</si>
  <si>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</si>
  <si>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</si>
  <si>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</si>
  <si>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</si>
  <si>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</si>
  <si>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</si>
  <si>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</si>
  <si>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</si>
  <si>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</si>
  <si>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</si>
  <si>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</si>
  <si>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</si>
  <si>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</si>
  <si>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</si>
  <si>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</si>
  <si>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</si>
  <si>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</si>
  <si>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</si>
  <si>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</si>
  <si>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</si>
  <si>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</si>
  <si>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</si>
  <si>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</si>
  <si>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</si>
  <si>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</si>
  <si>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</si>
  <si>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</si>
  <si>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</si>
  <si>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</si>
  <si>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</si>
  <si>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</si>
  <si>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</si>
  <si>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</si>
  <si>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</si>
  <si>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</si>
  <si>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</si>
  <si>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</si>
  <si>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</si>
  <si>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</si>
  <si>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</si>
  <si>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</si>
  <si>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</si>
  <si>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</si>
  <si>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</si>
  <si>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</si>
  <si>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</si>
  <si>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</si>
  <si>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</si>
  <si>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</si>
  <si>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</si>
  <si>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</si>
  <si>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</si>
  <si>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</si>
  <si>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</si>
  <si>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</si>
  <si>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</si>
  <si>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</si>
  <si>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</si>
  <si>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</si>
  <si>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</si>
  <si>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</si>
  <si>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</si>
  <si>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</si>
  <si>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</si>
  <si>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</si>
  <si>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</si>
  <si>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</si>
  <si>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</si>
  <si>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</si>
  <si>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</si>
  <si>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</si>
  <si>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</si>
  <si>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</si>
  <si>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</si>
  <si>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</si>
  <si>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</si>
  <si>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</si>
  <si>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</si>
  <si>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</si>
  <si>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</si>
  <si>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</si>
  <si>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</si>
  <si>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</si>
  <si>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</si>
  <si>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</si>
  <si>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</si>
  <si>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</si>
  <si>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</si>
  <si>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</si>
  <si>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</si>
  <si>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</si>
  <si>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</si>
  <si>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</si>
  <si>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</si>
  <si>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</si>
  <si>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</si>
  <si>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</si>
  <si>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</si>
  <si>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</si>
  <si>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</si>
  <si>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</si>
  <si>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</si>
  <si>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</si>
  <si>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</si>
  <si>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</si>
  <si>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</si>
  <si>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</si>
  <si>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</si>
  <si>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</si>
  <si>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</si>
  <si>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</si>
  <si>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</si>
  <si>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</si>
  <si>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</si>
  <si>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</si>
  <si>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</si>
  <si>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</si>
  <si>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</si>
  <si>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</si>
  <si>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</si>
  <si>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</si>
  <si>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</si>
  <si>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</si>
  <si>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</si>
  <si>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</si>
  <si>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</si>
  <si>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</si>
  <si>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</si>
  <si>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</si>
  <si>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</si>
  <si>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</si>
  <si>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</si>
  <si>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</si>
  <si>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</si>
  <si>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</si>
  <si>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</si>
  <si>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</si>
  <si>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</si>
  <si>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</si>
  <si>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</si>
  <si>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</si>
  <si>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</si>
  <si>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</si>
  <si>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</si>
  <si>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</si>
  <si>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</si>
  <si>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</si>
  <si>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</si>
  <si>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</si>
  <si>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</si>
  <si>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</si>
  <si>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</si>
  <si>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</si>
  <si>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</si>
  <si>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</si>
  <si>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</si>
  <si>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</si>
  <si>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</si>
  <si>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</si>
  <si>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</si>
  <si>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</si>
  <si>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</si>
  <si>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</si>
  <si>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</si>
  <si>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</si>
  <si>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</si>
  <si>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</si>
  <si>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</si>
  <si>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</si>
  <si>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</si>
  <si>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</si>
  <si>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</si>
  <si>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</si>
  <si>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</si>
  <si>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</si>
  <si>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</si>
  <si>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</si>
  <si>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</si>
  <si>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</si>
  <si>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</si>
  <si>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</si>
  <si>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</si>
  <si>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</si>
  <si>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</si>
  <si>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</si>
  <si>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</si>
  <si>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</si>
  <si>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</si>
  <si>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</si>
  <si>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</si>
  <si>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</si>
  <si>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</si>
  <si>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</si>
  <si>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</si>
  <si>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</si>
  <si>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</si>
  <si>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</si>
  <si>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</si>
  <si>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</si>
  <si>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</si>
  <si>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</si>
  <si>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</si>
  <si>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</si>
  <si>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</si>
  <si>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</si>
  <si>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</si>
  <si>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</si>
  <si>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</si>
  <si>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</si>
  <si>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</si>
  <si>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</si>
  <si>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</si>
  <si>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</si>
  <si>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</si>
  <si>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</si>
  <si>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</si>
  <si>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</si>
  <si>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</si>
  <si>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</si>
  <si>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</si>
  <si>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</si>
  <si>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</si>
  <si>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</si>
  <si>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</si>
  <si>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</si>
  <si>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</si>
  <si>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</si>
  <si>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</si>
  <si>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</si>
  <si>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</si>
  <si>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</si>
  <si>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</si>
  <si>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</si>
  <si>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</si>
  <si>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</si>
  <si>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</si>
  <si>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</si>
  <si>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</si>
  <si>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</si>
  <si>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</si>
  <si>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</si>
  <si>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</si>
  <si>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</si>
  <si>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</si>
  <si>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</si>
  <si>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</si>
  <si>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</si>
  <si>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</si>
  <si>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</si>
  <si>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</si>
  <si>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</si>
  <si>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</si>
  <si>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</si>
  <si>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</si>
  <si>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</si>
  <si>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</si>
  <si>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</si>
  <si>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</si>
  <si>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</si>
  <si>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</si>
  <si>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</si>
  <si>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</si>
  <si>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</si>
  <si>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</si>
  <si>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</si>
  <si>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</si>
  <si>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</si>
  <si>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</si>
  <si>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</si>
  <si>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</si>
  <si>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</si>
  <si>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</si>
  <si>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</si>
  <si>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</si>
  <si>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</si>
  <si>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</si>
  <si>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</si>
  <si>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</si>
  <si>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</si>
  <si>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</si>
  <si>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</si>
  <si>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</si>
  <si>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</si>
  <si>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</si>
  <si>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</si>
  <si>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</si>
  <si>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</si>
  <si>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</si>
  <si>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</si>
  <si>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</si>
  <si>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</si>
  <si>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</si>
  <si>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</si>
  <si>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</si>
  <si>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</si>
  <si>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</si>
  <si>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</si>
  <si>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</si>
  <si>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</si>
  <si>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</si>
  <si>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</si>
  <si>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</si>
  <si>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</si>
  <si>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</si>
  <si>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</si>
  <si>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</si>
  <si>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</si>
  <si>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</si>
  <si>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</si>
  <si>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</si>
  <si>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</si>
  <si>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</si>
  <si>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</si>
  <si>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</si>
  <si>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</si>
  <si>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</si>
  <si>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</si>
  <si>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</si>
  <si>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</si>
  <si>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</si>
  <si>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</si>
  <si>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</si>
  <si>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</si>
  <si>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</si>
  <si>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</si>
  <si>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</si>
  <si>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</si>
  <si>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</si>
  <si>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</si>
  <si>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</si>
  <si>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</si>
  <si>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</si>
  <si>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</si>
  <si>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</si>
  <si>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</si>
  <si>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</si>
  <si>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</si>
  <si>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</si>
  <si>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</si>
  <si>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</si>
  <si>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</si>
  <si>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</si>
  <si>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</si>
  <si>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</si>
  <si>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</si>
  <si>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</si>
  <si>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</si>
  <si>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</si>
  <si>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</si>
  <si>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</si>
  <si>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</si>
  <si>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</si>
  <si>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</si>
  <si>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</si>
  <si>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</si>
  <si>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</si>
  <si>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</si>
  <si>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</si>
  <si>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</si>
  <si>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</si>
  <si>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</si>
  <si>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</si>
  <si>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</si>
  <si>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</si>
  <si>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</si>
  <si>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</si>
  <si>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</si>
  <si>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</si>
  <si>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</si>
  <si>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</si>
  <si>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</si>
  <si>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</si>
  <si>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</si>
  <si>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</si>
  <si>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</si>
  <si>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</si>
  <si>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</si>
  <si>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</si>
  <si>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</si>
  <si>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</si>
  <si>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</si>
  <si>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</si>
  <si>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</si>
  <si>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</si>
  <si>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</si>
  <si>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</si>
  <si>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</si>
  <si>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</si>
  <si>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</si>
  <si>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</si>
  <si>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</si>
  <si>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</si>
  <si>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</si>
  <si>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</si>
  <si>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</si>
  <si>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</si>
  <si>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</si>
  <si>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</si>
  <si>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</si>
  <si>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</si>
  <si>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</si>
  <si>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</si>
  <si>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</si>
  <si>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</si>
  <si>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</si>
  <si>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</si>
  <si>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</si>
  <si>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</si>
  <si>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</si>
  <si>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</si>
  <si>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</si>
  <si>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</si>
  <si>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</si>
  <si>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</si>
  <si>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</si>
  <si>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</si>
  <si>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</si>
  <si>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</si>
  <si>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</si>
  <si>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</si>
  <si>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</si>
  <si>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</si>
  <si>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</si>
  <si>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</si>
  <si>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</si>
  <si>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</si>
  <si>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</si>
  <si>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</si>
  <si>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</si>
  <si>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</si>
  <si>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</si>
  <si>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</si>
  <si>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</si>
  <si>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</si>
  <si>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</si>
  <si>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</si>
  <si>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</si>
  <si>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</si>
  <si>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</si>
  <si>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</si>
  <si>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</si>
  <si>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</si>
  <si>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</si>
  <si>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</si>
  <si>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</si>
  <si>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</si>
  <si>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</si>
  <si>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</si>
  <si>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</si>
  <si>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</si>
  <si>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</si>
  <si>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</si>
  <si>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</si>
  <si>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</si>
  <si>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</si>
  <si>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</si>
  <si>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</si>
  <si>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</si>
  <si>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</si>
  <si>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</si>
  <si>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</si>
  <si>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</si>
  <si>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</si>
  <si>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</si>
  <si>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</si>
  <si>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</si>
  <si>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</si>
  <si>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</si>
  <si>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</si>
  <si>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</si>
  <si>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</si>
  <si>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</si>
  <si>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</si>
  <si>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</si>
  <si>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</si>
  <si>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</si>
  <si>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</si>
  <si>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</si>
  <si>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</si>
  <si>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</si>
  <si>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</si>
  <si>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</si>
  <si>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</si>
  <si>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</si>
  <si>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</si>
  <si>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</si>
  <si>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</si>
  <si>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</si>
  <si>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</si>
  <si>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</si>
  <si>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</si>
  <si>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</si>
  <si>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</si>
  <si>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</si>
  <si>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</si>
  <si>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</si>
  <si>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</si>
  <si>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</si>
  <si>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</si>
  <si>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</si>
  <si>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</si>
  <si>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</si>
  <si>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</si>
  <si>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</si>
  <si>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</si>
  <si>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</si>
  <si>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</si>
  <si>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</si>
  <si>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</si>
  <si>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</si>
  <si>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</si>
  <si>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</si>
  <si>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</si>
  <si>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</si>
  <si>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</si>
  <si>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</si>
  <si>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</si>
  <si>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</si>
  <si>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</si>
  <si>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</si>
  <si>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</si>
  <si>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</si>
  <si>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</si>
  <si>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</si>
  <si>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</si>
  <si>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</si>
  <si>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</si>
  <si>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</si>
  <si>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</si>
  <si>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</si>
  <si>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</si>
  <si>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</si>
  <si>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</si>
  <si>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</si>
  <si>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</si>
  <si>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</si>
  <si>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</si>
  <si>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</si>
  <si>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</si>
  <si>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</si>
  <si>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</si>
  <si>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</si>
  <si>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</si>
  <si>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</si>
  <si>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</si>
  <si>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</si>
  <si>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</si>
  <si>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</si>
  <si>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</si>
  <si>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</si>
  <si>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</si>
  <si>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</si>
  <si>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</si>
  <si>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</si>
  <si>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</si>
  <si>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</si>
  <si>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</si>
  <si>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</si>
  <si>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</si>
  <si>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</si>
  <si>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</si>
  <si>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</si>
  <si>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</si>
  <si>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</si>
  <si>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</si>
  <si>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</si>
  <si>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</si>
  <si>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</si>
  <si>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</si>
  <si>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</si>
  <si>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</si>
  <si>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</si>
  <si>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</si>
  <si>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</si>
  <si>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</si>
  <si>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</si>
  <si>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</si>
  <si>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</si>
  <si>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</si>
  <si>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</si>
  <si>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</si>
  <si>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</si>
  <si>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</si>
  <si>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</si>
  <si>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</si>
  <si>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</si>
  <si>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</si>
  <si>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</si>
  <si>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</si>
  <si>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</si>
  <si>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</si>
  <si>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</si>
  <si>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</si>
  <si>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</si>
  <si>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</si>
  <si>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</si>
  <si>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</si>
  <si>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</si>
  <si>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</si>
  <si>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</si>
  <si>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</si>
  <si>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</si>
  <si>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</si>
  <si>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</si>
  <si>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</si>
  <si>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</si>
  <si>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</si>
  <si>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</si>
  <si>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</si>
  <si>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</si>
  <si>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</si>
  <si>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</si>
  <si>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</si>
  <si>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</si>
  <si>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</si>
  <si>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</si>
  <si>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</si>
  <si>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</si>
  <si>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</si>
  <si>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</si>
  <si>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</si>
  <si>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</si>
  <si>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</si>
  <si>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</si>
  <si>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</si>
  <si>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</si>
  <si>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</si>
  <si>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</si>
  <si>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</si>
  <si>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</si>
  <si>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</si>
  <si>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</si>
  <si>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</si>
  <si>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</si>
  <si>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</si>
  <si>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</si>
  <si>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</si>
  <si>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</si>
  <si>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</si>
  <si>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</si>
  <si>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</si>
  <si>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</si>
  <si>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</si>
  <si>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</si>
  <si>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</si>
  <si>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</si>
  <si>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</si>
  <si>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</si>
  <si>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</si>
  <si>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</si>
  <si>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</si>
  <si>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</si>
  <si>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</si>
  <si>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</si>
  <si>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</si>
  <si>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</si>
  <si>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</si>
  <si>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</si>
  <si>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</si>
  <si>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</si>
  <si>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</si>
  <si>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</si>
  <si>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</si>
  <si>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</si>
  <si>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</si>
  <si>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</si>
  <si>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</si>
  <si>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</si>
  <si>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</si>
  <si>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</si>
  <si>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</si>
  <si>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</si>
  <si>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</si>
  <si>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</si>
  <si>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</si>
  <si>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</si>
  <si>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</si>
  <si>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</si>
  <si>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</si>
  <si>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</si>
  <si>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</si>
  <si>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</si>
  <si>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</si>
  <si>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</si>
  <si>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</si>
  <si>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</si>
  <si>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</si>
  <si>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</si>
  <si>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</si>
  <si>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</si>
  <si>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</si>
  <si>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</si>
  <si>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</si>
  <si>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</si>
  <si>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</si>
  <si>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</si>
  <si>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</si>
  <si>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</si>
  <si>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</si>
  <si>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</si>
  <si>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</si>
  <si>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</si>
  <si>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</si>
  <si>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</si>
  <si>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</si>
  <si>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</si>
  <si>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</si>
  <si>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</si>
  <si>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</si>
  <si>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</si>
  <si>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</si>
  <si>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</si>
  <si>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</si>
  <si>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</si>
  <si>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</si>
  <si>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</si>
  <si>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</si>
  <si>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</si>
  <si>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</si>
  <si>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</si>
  <si>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</si>
  <si>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</si>
  <si>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</si>
  <si>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</si>
  <si>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</si>
  <si>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</si>
  <si>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</si>
  <si>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</si>
  <si>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</si>
  <si>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</si>
  <si>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</si>
  <si>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</si>
  <si>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</si>
  <si>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</si>
  <si>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</si>
  <si>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</si>
  <si>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</si>
  <si>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</si>
  <si>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</si>
  <si>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</si>
  <si>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</si>
  <si>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</si>
  <si>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</si>
  <si>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</si>
  <si>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</si>
  <si>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</si>
  <si>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</si>
  <si>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</si>
  <si>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</si>
  <si>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</si>
  <si>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</si>
  <si>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</si>
  <si>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</si>
  <si>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</si>
  <si>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</si>
  <si>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</si>
  <si>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</si>
  <si>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</si>
  <si>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</si>
  <si>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</si>
  <si>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</si>
  <si>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</si>
  <si>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</si>
  <si>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</si>
  <si>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</si>
  <si>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</si>
  <si>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</si>
  <si>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</si>
  <si>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</si>
  <si>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</si>
  <si>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</si>
  <si>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</si>
  <si>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</si>
  <si>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</si>
  <si>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</si>
  <si>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</si>
  <si>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</si>
  <si>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</si>
  <si>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</si>
  <si>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</si>
  <si>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</si>
  <si>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</si>
  <si>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</si>
  <si>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</si>
  <si>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</si>
  <si>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</si>
  <si>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</si>
  <si>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</si>
  <si>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</si>
  <si>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</si>
  <si>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</si>
  <si>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</si>
  <si>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</si>
  <si>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</si>
  <si>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</si>
  <si>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</si>
  <si>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</si>
  <si>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</si>
  <si>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</si>
  <si>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</si>
  <si>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</si>
  <si>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</si>
  <si>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</si>
  <si>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</si>
  <si>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</si>
  <si>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</si>
  <si>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</si>
  <si>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</si>
  <si>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</si>
  <si>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</si>
  <si>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</si>
  <si>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</si>
  <si>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</si>
  <si>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</si>
  <si>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</si>
  <si>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</si>
  <si>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</si>
  <si>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</si>
  <si>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</si>
  <si>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</si>
  <si>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</si>
  <si>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</si>
  <si>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</si>
  <si>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</si>
  <si>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</si>
  <si>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</si>
  <si>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</si>
  <si>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</si>
  <si>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</si>
  <si>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</si>
  <si>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</si>
  <si>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</si>
  <si>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</si>
  <si>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</si>
  <si>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</si>
  <si>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</si>
  <si>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</si>
  <si>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</si>
  <si>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</si>
  <si>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</si>
  <si>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</si>
  <si>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</si>
  <si>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</si>
  <si>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</si>
  <si>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</si>
  <si>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</si>
  <si>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</si>
  <si>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</si>
  <si>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</si>
  <si>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</si>
  <si>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</si>
  <si>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</si>
  <si>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</si>
  <si>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</si>
  <si>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</si>
  <si>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</si>
  <si>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</si>
  <si>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</si>
  <si>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</si>
  <si>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</si>
  <si>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</si>
  <si>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</si>
  <si>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</si>
  <si>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</si>
  <si>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</si>
  <si>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</si>
  <si>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</si>
  <si>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</si>
  <si>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</si>
  <si>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</si>
  <si>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</si>
  <si>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</si>
  <si>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</si>
  <si>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</si>
  <si>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</si>
  <si>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</si>
  <si>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</si>
  <si>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</si>
  <si>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</si>
  <si>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</si>
  <si>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</si>
  <si>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</si>
  <si>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</si>
  <si>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</si>
  <si>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</si>
  <si>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</si>
  <si>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</si>
  <si>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</si>
  <si>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</si>
  <si>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</si>
  <si>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</si>
  <si>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</si>
  <si>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</si>
  <si>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</si>
  <si>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</si>
  <si>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</si>
  <si>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</si>
  <si>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</si>
  <si>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</si>
  <si>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</si>
  <si>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</si>
  <si>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</si>
  <si>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</si>
  <si>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</si>
  <si>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</si>
  <si>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</si>
  <si>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</si>
  <si>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</si>
  <si>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</si>
  <si>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</si>
  <si>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</si>
  <si>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</si>
  <si>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</si>
  <si>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</si>
  <si>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</si>
  <si>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</si>
  <si>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</si>
  <si>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</si>
  <si>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</si>
  <si>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</si>
  <si>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</si>
  <si>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</si>
  <si>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</si>
  <si>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</si>
  <si>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</si>
  <si>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</si>
  <si>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</si>
  <si>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</si>
  <si>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</si>
  <si>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</si>
  <si>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</si>
  <si>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</si>
  <si>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</si>
  <si>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</si>
  <si>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</si>
  <si>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</si>
  <si>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</si>
  <si>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</si>
  <si>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</si>
  <si>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</si>
  <si>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ETA 5 min</t>
  </si>
  <si>
    <t xml:space="preserve"> PCM-20250215-00000830 </t>
  </si>
  <si>
    <t>LTE site still down and  site located in aramco area access issue need special permission</t>
  </si>
  <si>
    <t>PCM-20251110-00000364</t>
  </si>
  <si>
    <t>20 min</t>
  </si>
  <si>
    <t>PCM-20251110-00000479</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</si>
  <si>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</si>
  <si>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</si>
  <si>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</si>
  <si>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</si>
  <si>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</si>
  <si>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</si>
  <si>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</si>
  <si>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</si>
  <si>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</si>
  <si>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</si>
  <si>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 // team at gate, as per security access will be after 8 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</si>
</sst>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tabSelected="1" workbookViewId="0">
      <selection activeCell="K19" sqref="K1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308.3775931712953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2.1782986106700264E-2</v>
      </c>
      <c r="H3" s="111">
        <v>45971.289155092592</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45971.326019097221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45971.326019097221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45971.326019097221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45971.326019097221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45971.326019097221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45971.326019097221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45971.326019097221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45971.326019097221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45971.326019097221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45971.326019097221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45971.326019097221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45971.326019097221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45971.326019097221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45971.326019097221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45971.326019097221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45971.326019097221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45971.326019097221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45971.326019097221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45971.326019097221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45971.326019097221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45971.326019097221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45971.326019097221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45971.326019097221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45971.326019097221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45971.326019097221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45971.326019097221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45971.326019097221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45971.326019097221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45971.326019097221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45971.326019097221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45971.326019097221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45971.326019097221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45971.326019097221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45971.326019097221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45971.326019097221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45971.326019097221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45971.326019097221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45971.326019097221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45971.326019097221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45971.326019097221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45971.326019097221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45971.326019097221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45971.326019097221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45971.326019097221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45971.326019097221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45971.326019097221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45971.326019097221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45971.326019097221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45971.326019097221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45971.326019097221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45971.326019097221</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45971.326019097221</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88099BB1-9C12-440E-9BEB-8C8C782F1704}"/>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6" ca="1" si="0">IFERROR(NOW()-F3,"-")</f>
        <v>146.32618113425997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3" t="s">
        <v>39107</v>
      </c>
      <c r="B4" s="18" t="str">
        <f>IFERROR(VLOOKUP(D4,DB!A:K,11,0),"")</f>
        <v>R2</v>
      </c>
      <c r="C4" s="18">
        <v>1</v>
      </c>
      <c r="D4" s="18" t="s">
        <v>21480</v>
      </c>
      <c r="E4" s="103" t="s">
        <v>39021</v>
      </c>
      <c r="F4" s="104">
        <v>45971.188437500001</v>
      </c>
      <c r="G4" s="105">
        <f t="shared" ca="1" si="0"/>
        <v>0.13758159722056007</v>
      </c>
      <c r="H4" s="104">
        <v>45971.070914351854</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25972</v>
      </c>
      <c r="E5" s="103"/>
      <c r="F5" s="104"/>
      <c r="G5" s="105">
        <f t="shared" ca="1" si="0"/>
        <v>45971.326019097221</v>
      </c>
      <c r="H5" s="104">
        <v>45971.269837962966</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R2</v>
      </c>
      <c r="C6" s="18"/>
      <c r="D6" s="18" t="s">
        <v>12914</v>
      </c>
      <c r="E6" s="103"/>
      <c r="F6" s="104"/>
      <c r="G6" s="105">
        <f t="shared" ca="1" si="0"/>
        <v>45971.326019097221</v>
      </c>
      <c r="H6" s="104"/>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45971.326019097221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45971.326019097221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45971.326019097221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45971.326019097221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45971.326019097221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45971.326019097221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45971.326019097221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45971.326019097221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45971.326019097221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45971.326019097221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45971.326019097221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45971.326019097221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45971.326019097221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45971.326019097221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45971.326019097221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45971.326019097221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45971.326019097221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45971.326019097221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45971.326019097221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45971.326019097221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45971.326019097221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45971.326019097221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45971.326019097221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45971.326019097221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45971.326019097221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45971.326019097221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45971.326019097221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45971.326019097221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45971.326019097221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45971.326019097221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45971.326019097221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45971.326019097221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45971.326019097221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45971.326019097221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45971.326019097221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45971.326019097221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45971.326019097221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45971.326019097221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45971.326019097221</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45971.326019097221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45971.326019097221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45971.326019097221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45971.326019097221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45971.326019097221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45971.326019097221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45971.326019097221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45971.326019097221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45971.326019097221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45971.326019097221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45971.326019097221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45971.326019097221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45971.326019097221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45971.326019097221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45971.326019097221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45971.326019097221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45971.326019097221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45971.326019097221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45971.326019097221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45971.326019097221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45971.326019097221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45971.326019097221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45971.326019097221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45971.326019097221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45971.326019097221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45971.326019097221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45971.326019097221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45971.326019097221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45971.326019097221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45971.326019097221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45971.326019097221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45971.326019097221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45971.326019097221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45971.326019097221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45971.326019097221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45971.326019097221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45971.326019097221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45971.326019097221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45971.326019097221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45971.326019097221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45971.326019097221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45971.326019097221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45971.326019097221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45971.326019097221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45971.326019097221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45971.326019097221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45971.326019097221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45971.326019097221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45971.326019097221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45971.326019097221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45971.326019097221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45971.326019097221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45971.326019097221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45971.326019097221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45971.326019097221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45971.326019097221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45971.326019097221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45971.326019097221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45971.326019097221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45971.326019097221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45971.326019097221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45971.326019097221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45971.326019097221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45971.326019097221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45971.326019097221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45971.326019097221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45971.326019097221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45971.326019097221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45971.326019097221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45971.326019097221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45971.326019097221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45971.326019097221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45971.326019097221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45971.326019097221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45971.326019097221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45971.326019097221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45971.326019097221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45971.326019097221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45971.326019097221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45971.326019097221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45971.326019097221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45971.326019097221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45971.326019097221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45971.326019097221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45971.326019097221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45971.326019097221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45971.326019097221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45971.326019097221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45971.326019097221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45971.326019097221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45971.326019097221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45971.326019097221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45971.326019097221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45971.326019097221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45971.326019097221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45971.326019097221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45971.326019097221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45971.326019097221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45971.326019097221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45971.326019097221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45971.326019097221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45971.326019097221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45971.326019097221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45971.326019097221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45971.326019097221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45971.326019097221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45971.326019097221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45971.326019097221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45971.326019097221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45971.326019097221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45971.326019097221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45971.326019097221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45971.326019097221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45971.326019097221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45971.326019097221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45971.326019097221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45971.326019097221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45971.326019097221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45971.326019097221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45971.326019097221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45971.326019097221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45971.326019097221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45971.326019097221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45971.326019097221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45971.326019097221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45971.326019097221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45971.326019097221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45971.326019097221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45971.326019097221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45971.326019097221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45971.326019097221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45971.326019097221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45971.326019097221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45971.326019097221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45971.326019097221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45971.326019097221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45971.326019097221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45971.326019097221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45971.326019097221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45971.326019097221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45971.326019097221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45971.326019097221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45971.326019097221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45971.326019097221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45971.326019097221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45971.326019097221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45971.326019097221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45971.326019097221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45971.326019097221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45971.326019097221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45971.326019097221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45971.326019097221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45971.326019097221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45971.326019097221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45971.326019097221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45971.326019097221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45971.326019097221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45971.326019097221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45971.326019097221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45971.326019097221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45971.326019097221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45971.326019097221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45971.326019097221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45971.326019097221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45971.326019097221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45971.326019097221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45971.326019097221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45971.326019097221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45971.326019097221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45971.326019097221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45971.326019097221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45971.326019097221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45971.326019097221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45971.326019097221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45971.326019097221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45971.326019097221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45971.326019097221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45971.326019097221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45971.326019097221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45971.326019097221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45971.326019097221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45971.326019097221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45971.326019097221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45971.326019097221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45971.326019097221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45971.326019097221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45971.326019097221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45971.326019097221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45971.326019097221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45971.326019097221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45971.326019097221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45971.326019097221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45971.326019097221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45971.326019097221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45971.326019097221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45971.326019097221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45971.326019097221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45971.326019097221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45971.326019097221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45971.326019097221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45971.326019097221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45971.326019097221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45971.326019097221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45971.326019097221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45971.326019097221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45971.326019097221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45971.326019097221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45971.326019097221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45971.326019097221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45971.326019097221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45971.326019097221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45971.326019097221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45971.326019097221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45971.326019097221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45971.326019097221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45971.326019097221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45971.326019097221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45971.326019097221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45971.326019097221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45971.326019097221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45971.326019097221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45971.326019097221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45971.326019097221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45971.326019097221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45971.326019097221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45971.326019097221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45971.326019097221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45971.326019097221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45971.326019097221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45971.326019097221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45971.326019097221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45971.326019097221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45971.326019097221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45971.326019097221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45971.326019097221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45971.326019097221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45971.326019097221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45971.326019097221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45971.326019097221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45971.326019097221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45971.326019097221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45971.326019097221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45971.326019097221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45971.326019097221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45971.326019097221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45971.326019097221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45971.326019097221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45971.326019097221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45971.326019097221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45971.326019097221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45971.326019097221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45971.326019097221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45971.326019097221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45971.326019097221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45971.326019097221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45971.326019097221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45971.326019097221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45971.326019097221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45971.326019097221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45971.326019097221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45971.326019097221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45971.326019097221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45971.326019097221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45971.326019097221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45971.326019097221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45971.326019097221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45971.326019097221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45971.326019097221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45971.326019097221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45971.326019097221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45971.326019097221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45971.326019097221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45971.326019097221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45971.326019097221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45971.326019097221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45971.326019097221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45971.326019097221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45971.326019097221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45971.326019097221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45971.326019097221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45971.326019097221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45971.326019097221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45971.326019097221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45971.326019097221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45971.326019097221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45971.326019097221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45971.326019097221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45971.326019097221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45971.326019097221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45971.326019097221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45971.326019097221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45971.326019097221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45971.326019097221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45971.326019097221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45971.326019097221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45971.326019097221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45971.326019097221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45971.326019097221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45971.326019097221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45971.326019097221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45971.326019097221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45971.326019097221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45971.326019097221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45971.326019097221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45971.326019097221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45971.326019097221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45971.326019097221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45971.326019097221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45971.326019097221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45971.326019097221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45971.326019097221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45971.326019097221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45971.326019097221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45971.326019097221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45971.326019097221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45971.326019097221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45971.326019097221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45971.326019097221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45971.326019097221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45971.326019097221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45971.326019097221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45971.326019097221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45971.326019097221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45971.326019097221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45971.326019097221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45971.326019097221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45971.326019097221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45971.326019097221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45971.326019097221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45971.326019097221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45971.326019097221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45971.326019097221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45971.326019097221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45971.326019097221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45971.326019097221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45971.326019097221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45971.326019097221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45971.326019097221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45971.326019097221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45971.326019097221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45971.326019097221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45971.326019097221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45971.326019097221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45971.326019097221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45971.326019097221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45971.326019097221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45971.326019097221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45971.326019097221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45971.326019097221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45971.326019097221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45971.326019097221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45971.326019097221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45971.326019097221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45971.326019097221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45971.326019097221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45971.326019097221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45971.326019097221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45971.326019097221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45971.326019097221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45971.326019097221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45971.326019097221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45971.326019097221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45971.326019097221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45971.326019097221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45971.326019097221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45971.326019097221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45971.326019097221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45971.326019097221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45971.326019097221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45971.326019097221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45971.326019097221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45971.326019097221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45971.326019097221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45971.326019097221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45971.326019097221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45971.326019097221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45971.326019097221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45971.326019097221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45971.326019097221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45971.326019097221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45971.326019097221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45971.326019097221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45971.326019097221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45971.326019097221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45971.326019097221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45971.326019097221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45971.326019097221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45971.326019097221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45971.326019097221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45971.326019097221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45971.326019097221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45971.326019097221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45971.326019097221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45971.326019097221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45971.326019097221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45971.326019097221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45971.326019097221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45971.326019097221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45971.326019097221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45971.326019097221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45971.326019097221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45971.326019097221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45971.326019097221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45971.326019097221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45971.326019097221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45971.326019097221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45971.326019097221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45971.326019097221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45971.326019097221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45971.326019097221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45971.326019097221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45971.326019097221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45971.326019097221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45971.326019097221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45971.326019097221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45971.326019097221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45971.326019097221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45971.326019097221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45971.326019097221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45971.326019097221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45971.326019097221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45971.326019097221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45971.326019097221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45971.326019097221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45971.326019097221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45971.326019097221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45971.326019097221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45971.326019097221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45971.326019097221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45971.326019097221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45971.326019097221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45971.326019097221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45971.326019097221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45971.326019097221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45971.326019097221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45971.326019097221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45971.326019097221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45971.326019097221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45971.326019097221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45971.326019097221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45971.326019097221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45971.326019097221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45971.326019097221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45971.326019097221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45971.326019097221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45971.326019097221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45971.326019097221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45971.326019097221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45971.326019097221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45971.326019097221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45971.326019097221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45971.326019097221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45971.326019097221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45971.326019097221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45971.326019097221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45971.326019097221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45971.326019097221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45971.326019097221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45971.326019097221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45971.326019097221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45971.326019097221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45971.326019097221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45971.326019097221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45971.326019097221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45971.326019097221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45971.326019097221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45971.326019097221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45971.326019097221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45971.326019097221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45971.326019097221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45971.326019097221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45971.326019097221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45971.326019097221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45971.326019097221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45971.326019097221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45971.326019097221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45971.326019097221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45971.326019097221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45971.326019097221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45971.326019097221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45971.326019097221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45971.326019097221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45971.326019097221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45971.326019097221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45971.326019097221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45971.326019097221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45971.326019097221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45971.326019097221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45971.326019097221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45971.326019097221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45971.326019097221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45971.326019097221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45971.326019097221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45971.326019097221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45971.326019097221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45971.326019097221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45971.326019097221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45971.326019097221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45971.326019097221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45971.326019097221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45971.326019097221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45971.326019097221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45971.326019097221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45971.326019097221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45971.326019097221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45971.326019097221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45971.326019097221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45971.326019097221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45971.326019097221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45971.326019097221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45971.326019097221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45971.326019097221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45971.326019097221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45971.326019097221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45971.326019097221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45971.326019097221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45971.326019097221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45971.326019097221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45971.326019097221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45971.326019097221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45971.326019097221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45971.326019097221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45971.326019097221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45971.326019097221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45971.326019097221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45971.326019097221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45971.326019097221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45971.326019097221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45971.326019097221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45971.326019097221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45971.326019097221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45971.326019097221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45971.326019097221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45971.326019097221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45971.326019097221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45971.326019097221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45971.326019097221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45971.326019097221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45971.326019097221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45971.326019097221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45971.326019097221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45971.326019097221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45971.326019097221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45971.326019097221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45971.326019097221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45971.326019097221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45971.326019097221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45971.326019097221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45971.326019097221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45971.326019097221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45971.326019097221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45971.326019097221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45971.326019097221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45971.326019097221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45971.326019097221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45971.326019097221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45971.326019097221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45971.326019097221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45971.326019097221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45971.326019097221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45971.326019097221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45971.326019097221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45971.326019097221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45971.326019097221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45971.326019097221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45971.326019097221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45971.326019097221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45971.326019097221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45971.326019097221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45971.326019097221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45971.326019097221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45971.326019097221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45971.326019097221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45971.326019097221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45971.326019097221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45971.326019097221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45971.326019097221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45971.326019097221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45971.326019097221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45971.326019097221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45971.326019097221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45971.326019097221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45971.326019097221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45971.326019097221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45971.326019097221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45971.326019097221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45971.326019097221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45971.326019097221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45971.326019097221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45971.326019097221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45971.326019097221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45971.326019097221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45971.326019097221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45971.326019097221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45971.326019097221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45971.326019097221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45971.326019097221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45971.326019097221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45971.326019097221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45971.326019097221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45971.326019097221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45971.326019097221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45971.326019097221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45971.326019097221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45971.326019097221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45971.326019097221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45971.326019097221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45971.326019097221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45971.326019097221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45971.326019097221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45971.326019097221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45971.326019097221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45971.326019097221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45971.326019097221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45971.326019097221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45971.326019097221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45971.326019097221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45971.326019097221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45971.326019097221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45971.326019097221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45971.326019097221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45971.326019097221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45971.326019097221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45971.326019097221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45971.326019097221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45971.326019097221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45971.326019097221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45971.326019097221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45971.326019097221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45971.326019097221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45971.326019097221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45971.326019097221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45971.326019097221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45971.326019097221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45971.326019097221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45971.326019097221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45971.326019097221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45971.326019097221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45971.326019097221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45971.326019097221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45971.326019097221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45971.326019097221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45971.326019097221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45971.326019097221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45971.326019097221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45971.326019097221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45971.326019097221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45971.326019097221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45971.326019097221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45971.326019097221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45971.326019097221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45971.326019097221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45971.326019097221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45971.326019097221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45971.326019097221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45971.326019097221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45971.326019097221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45971.326019097221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45971.326019097221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45971.326019097221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45971.326019097221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45971.326019097221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45971.326019097221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45971.326019097221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45971.326019097221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45971.326019097221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45971.326019097221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45971.326019097221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45971.326019097221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45971.326019097221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45971.326019097221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45971.326019097221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45971.326019097221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45971.326019097221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45971.326019097221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45971.326019097221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45971.326019097221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45971.326019097221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45971.326019097221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45971.326019097221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45971.326019097221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45971.326019097221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45971.326019097221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45971.326019097221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45971.326019097221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45971.326019097221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45971.326019097221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45971.326019097221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45971.326019097221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45971.326019097221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45971.326019097221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45971.326019097221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45971.326019097221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45971.326019097221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45971.326019097221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45971.326019097221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45971.326019097221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45971.326019097221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45971.326019097221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45971.326019097221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45971.326019097221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45971.326019097221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45971.326019097221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45971.326019097221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45971.326019097221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45971.326019097221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45971.326019097221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45971.326019097221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45971.326019097221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45971.326019097221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45971.326019097221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45971.326019097221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45971.326019097221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45971.326019097221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45971.326019097221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45971.326019097221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45971.326019097221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45971.326019097221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45971.326019097221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45971.326019097221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45971.326019097221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45971.326019097221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45971.326019097221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45971.326019097221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45971.326019097221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45971.326019097221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45971.326019097221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45971.326019097221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45971.326019097221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45971.326019097221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45971.326019097221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45971.326019097221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45971.326019097221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45971.326019097221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45971.326019097221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45971.326019097221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45971.326019097221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45971.326019097221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45971.326019097221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45971.326019097221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45971.326019097221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45971.326019097221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45971.326019097221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45971.326019097221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45971.326019097221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45971.326019097221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45971.326019097221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45971.326019097221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45971.326019097221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45971.326019097221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45971.326019097221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45971.326019097221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45971.326019097221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45971.326019097221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45971.326019097221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45971.326019097221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45971.326019097221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45971.326019097221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45971.326019097221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45971.326019097221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45971.326019097221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45971.326019097221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45971.326019097221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45971.326019097221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45971.326019097221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45971.326019097221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45971.326019097221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45971.326019097221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45971.326019097221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45971.326019097221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45971.326019097221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45971.326019097221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45971.326019097221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45971.326019097221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45971.326019097221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45971.326019097221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45971.326019097221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45971.326019097221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45971.326019097221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45971.326019097221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45971.326019097221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45971.326019097221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45971.326019097221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45971.326019097221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45971.326019097221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45971.326019097221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45971.326019097221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45971.326019097221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45971.326019097221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45971.326019097221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45971.326019097221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45971.326019097221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45971.326019097221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45971.326019097221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45971.326019097221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45971.326019097221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45971.326019097221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45971.326019097221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45971.326019097221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45971.326019097221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45971.326019097221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45971.326019097221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45971.326019097221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45971.326019097221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45971.326019097221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45971.326019097221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45971.326019097221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45971.326019097221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45971.326019097221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45971.326019097221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45971.326019097221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45971.326019097221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45971.326019097221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45971.326019097221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45971.326019097221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45971.326019097221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45971.326019097221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45971.326019097221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45971.326019097221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45971.326019097221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45971.326019097221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45971.326019097221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45971.326019097221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45971.326019097221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45971.326019097221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45971.326019097221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45971.326019097221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45971.326019097221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45971.326019097221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45971.326019097221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45971.326019097221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45971.326019097221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45971.326019097221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45971.326019097221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45971.326019097221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45971.326019097221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45971.326019097221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45971.326019097221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45971.326019097221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45971.326019097221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45971.326019097221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45971.326019097221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45971.326019097221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45971.326019097221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45971.326019097221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45971.326019097221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45971.326019097221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45971.326019097221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45971.326019097221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45971.326019097221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45971.326019097221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45971.326019097221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45971.326019097221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45971.326019097221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45971.326019097221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45971.326019097221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45971.326019097221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45971.326019097221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45971.326019097221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45971.326019097221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45971.326019097221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45971.326019097221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45971.326019097221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45971.326019097221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45971.326019097221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45971.326019097221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45971.326019097221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45971.326019097221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45971.326019097221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45971.326019097221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45971.326019097221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45971.326019097221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45971.326019097221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45971.326019097221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45971.326019097221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45971.326019097221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45971.326019097221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45971.326019097221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45971.326019097221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45971.326019097221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45971.326019097221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45971.326019097221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45971.326019097221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45971.326019097221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45971.326019097221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45971.326019097221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45971.326019097221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45971.326019097221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45971.326019097221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45971.326019097221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45971.326019097221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45971.326019097221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45971.326019097221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45971.326019097221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45971.326019097221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45971.326019097221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45971.326019097221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45971.326019097221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45971.326019097221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45971.326019097221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45971.326019097221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45971.326019097221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45971.326019097221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45971.326019097221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45971.326019097221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45971.326019097221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45971.326019097221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45971.326019097221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45971.326019097221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45971.326019097221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45971.326019097221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45971.326019097221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45971.326019097221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45971.326019097221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45971.326019097221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45971.326019097221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45971.326019097221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45971.326019097221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45971.326019097221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45971.326019097221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45971.326019097221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45971.326019097221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45971.326019097221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45971.326019097221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45971.326019097221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45971.326019097221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45971.326019097221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45971.326019097221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45971.326019097221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45971.326019097221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45971.326019097221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45971.326019097221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45971.326019097221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45971.326019097221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45971.326019097221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45971.326019097221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45971.326019097221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45971.326019097221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45971.326019097221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45971.326019097221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45971.326019097221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45971.326019097221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45971.326019097221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45971.326019097221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45971.326019097221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45971.326019097221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45971.326019097221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45971.326019097221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45971.326019097221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45971.326019097221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45971.326019097221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45971.326019097221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45971.326019097221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45971.326019097221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45971.326019097221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45971.326019097221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45971.326019097221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45971.326019097221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45971.326019097221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45971.326019097221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45971.326019097221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45971.326019097221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45971.326019097221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45971.326019097221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45971.326019097221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45971.326019097221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45971.326019097221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45971.326019097221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45971.326019097221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45971.326019097221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45971.326019097221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45971.326019097221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45971.326019097221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45971.326019097221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45971.326019097221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45971.326019097221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45971.326019097221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45971.326019097221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45971.326019097221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45971.326019097221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45971.326019097221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45971.326019097221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45971.326019097221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45971.326019097221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45971.326019097221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45971.326019097221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45971.326019097221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45971.326019097221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45971.326019097221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45971.326019097221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45971.326019097221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45971.326019097221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45971.326019097221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45971.326019097221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45971.326019097221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45971.326019097221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45971.326019097221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45971.326019097221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45971.326019097221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45971.326019097221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45971.326019097221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45971.326019097221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45971.326019097221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45971.326019097221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45971.326019097221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45971.326019097221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45971.326019097221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45971.326019097221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45971.326019097221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45971.326019097221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45971.326019097221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45971.326019097221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45971.326019097221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45971.326019097221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45971.326019097221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45971.326019097221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45971.326019097221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45971.326019097221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45971.326019097221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45971.326019097221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45971.326019097221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45971.326019097221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45971.326019097221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45971.326019097221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45971.326019097221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45971.326019097221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45971.326019097221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45971.326019097221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45971.326019097221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45971.326019097221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45971.326019097221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45971.326019097221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45971.326019097221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45971.326019097221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45971.326019097221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45971.326019097221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45971.326019097221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45971.326019097221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45971.326019097221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45971.326019097221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45971.326019097221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45971.326019097221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45971.326019097221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45971.326019097221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45971.326019097221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45971.326019097221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45971.326019097221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45971.326019097221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45971.326019097221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45971.326019097221</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267.84530150462524</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2</v>
      </c>
      <c r="D3" s="92" t="s">
        <v>38895</v>
      </c>
      <c r="E3" s="95" t="s">
        <v>39021</v>
      </c>
      <c r="F3" s="96">
        <v>45971.236111111109</v>
      </c>
      <c r="G3" s="97">
        <f ca="1">IFERROR(NOW()-F3,"")</f>
        <v>8.9907986111938953E-2</v>
      </c>
      <c r="H3" s="96">
        <v>45971.226446759261</v>
      </c>
      <c r="I3" s="135" t="str">
        <f>IFERROR(VLOOKUP(D3,DB!A:F,6,0),"")</f>
        <v>Generator-SG</v>
      </c>
      <c r="J3" s="135" t="str">
        <f>IFERROR(VLOOKUP(D3,DB!A:G,7,0),"")</f>
        <v>Vandalized</v>
      </c>
      <c r="K3" s="98" t="s">
        <v>39114</v>
      </c>
      <c r="L3" s="92" t="str">
        <f>IFERROR(VLOOKUP(D3,DB!A:I,9,0),"")</f>
        <v>Latis</v>
      </c>
    </row>
    <row r="4" spans="1:16" ht="15" customHeight="1">
      <c r="A4" s="135" t="s">
        <v>39115</v>
      </c>
      <c r="B4" s="135" t="str">
        <f>IFERROR(VLOOKUP(D4,DB!A:K,11,0),"")</f>
        <v>R4</v>
      </c>
      <c r="C4" s="94">
        <v>1</v>
      </c>
      <c r="D4" s="92" t="s">
        <v>37310</v>
      </c>
      <c r="E4" s="95" t="s">
        <v>39021</v>
      </c>
      <c r="F4" s="96">
        <v>45971.29791666667</v>
      </c>
      <c r="G4" s="97">
        <f ca="1">IFERROR(NOW()-F4,"")</f>
        <v>2.8102430551371071E-2</v>
      </c>
      <c r="H4" s="96">
        <v>45971.291875000003</v>
      </c>
      <c r="I4" s="135" t="str">
        <f>IFERROR(VLOOKUP(D4,DB!A:F,6,0),"")</f>
        <v>SCECO</v>
      </c>
      <c r="J4" s="135" t="str">
        <f>IFERROR(VLOOKUP(D4,DB!A:G,7,0),"")</f>
        <v>Dead</v>
      </c>
      <c r="K4" s="98" t="s">
        <v>39116</v>
      </c>
      <c r="L4" s="92" t="str">
        <f>IFERROR(VLOOKUP(D4,DB!A:I,9,0),"")</f>
        <v>Latis</v>
      </c>
    </row>
    <row r="5" spans="1:16" ht="15" customHeight="1">
      <c r="A5" s="135"/>
      <c r="B5" s="135" t="str">
        <f>IFERROR(VLOOKUP(D5,DB!A:K,11,0),"")</f>
        <v/>
      </c>
      <c r="C5" s="94"/>
      <c r="D5" s="92"/>
      <c r="E5" s="95"/>
      <c r="F5" s="96"/>
      <c r="G5" s="97">
        <f ca="1">IFERROR(NOW()-F5,"")</f>
        <v>45971.326019097221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45971.326019097221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45971.326019097221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45971.326019097221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45971.326019097221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45971.326019097221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45971.326019097221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45971.326019097221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45971.326019097221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45971.326019097221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45971.326019097221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45971.326019097221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45971.326019097221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45971.326019097221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45971.326019097221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45971.326019097221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45971.326019097221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45971.326019097221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45971.326019097221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45971.326019097221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45971.326019097221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45971.326019097221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45971.326019097221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45971.326019097221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45971.326019097221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45971.326019097221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45971.326019097221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45971.326019097221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45971.326019097221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45971.326019097221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45971.326019097221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45971.326019097221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45971.326019097221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45971.326019097221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45971.326019097221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45971.326019097221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45971.326019097221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45971.326019097221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45971.326019097221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45971.326019097221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45971.326019097221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45971.326019097221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45971.326019097221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45971.326019097221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45971.326019097221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45971.326019097221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45971.326019097221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45971.326019097221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45971.326019097221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45971.326019097221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45971.326019097221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45971.326019097221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45971.326019097221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45971.326019097221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45971.326019097221</v>
      </c>
      <c r="H59" s="96"/>
      <c r="I59" s="135" t="str">
        <f>IFERROR(VLOOKUP(D59,DB!A:F,6,0),"")</f>
        <v/>
      </c>
      <c r="J59" s="135" t="str">
        <f>IFERROR(VLOOKUP(D59,DB!A:G,7,0),"")</f>
        <v/>
      </c>
      <c r="K59" s="98"/>
      <c r="L59" s="92" t="str">
        <f>IFERROR(VLOOKUP(D59,DB!A:I,9,0),"")</f>
        <v/>
      </c>
    </row>
    <row r="60" spans="1:12" ht="15" customHeight="1">
      <c r="A60" s="157"/>
      <c r="B60" s="157" t="str">
        <f>IFERROR(VLOOKUP(D60,DB!A:K,11,0),"")</f>
        <v/>
      </c>
      <c r="C60" s="158"/>
      <c r="D60" s="159"/>
      <c r="E60" s="160"/>
      <c r="F60" s="161"/>
      <c r="G60" s="97">
        <f ca="1">IFERROR(NOW()-F60,"")</f>
        <v>45971.326019097221</v>
      </c>
      <c r="H60" s="161"/>
      <c r="I60" s="157" t="str">
        <f>IFERROR(VLOOKUP(D60,DB!A:F,6,0),"")</f>
        <v/>
      </c>
      <c r="J60" s="157" t="str">
        <f>IFERROR(VLOOKUP(D60,DB!A:G,7,0),"")</f>
        <v/>
      </c>
      <c r="K60" s="162"/>
      <c r="L60" s="159" t="str">
        <f>IFERROR(VLOOKUP(D60,DB!A:I,9,0),"")</f>
        <v/>
      </c>
    </row>
    <row r="61" spans="1:12" ht="15" customHeight="1">
      <c r="A61" s="157"/>
      <c r="B61" s="157" t="str">
        <f>IFERROR(VLOOKUP(D61,DB!A:K,11,0),"")</f>
        <v/>
      </c>
      <c r="C61" s="158"/>
      <c r="D61" s="159"/>
      <c r="E61" s="160"/>
      <c r="F61" s="161"/>
      <c r="G61" s="97">
        <f ca="1">IFERROR(NOW()-F61,"")</f>
        <v>45971.326019097221</v>
      </c>
      <c r="H61" s="161"/>
      <c r="I61" s="157" t="str">
        <f>IFERROR(VLOOKUP(D61,DB!A:F,6,0),"")</f>
        <v/>
      </c>
      <c r="J61" s="157" t="str">
        <f>IFERROR(VLOOKUP(D61,DB!A:G,7,0),"")</f>
        <v/>
      </c>
      <c r="K61" s="162"/>
      <c r="L61" s="159" t="str">
        <f>IFERROR(VLOOKUP(D61,DB!A:I,9,0),"")</f>
        <v/>
      </c>
    </row>
    <row r="62" spans="1:12" ht="15" customHeight="1">
      <c r="A62" s="157"/>
      <c r="B62" s="157" t="str">
        <f>IFERROR(VLOOKUP(D62,DB!A:K,11,0),"")</f>
        <v/>
      </c>
      <c r="C62" s="158"/>
      <c r="D62" s="159"/>
      <c r="E62" s="160"/>
      <c r="F62" s="161"/>
      <c r="G62" s="97">
        <f ca="1">IFERROR(NOW()-F62,"")</f>
        <v>45971.326019097221</v>
      </c>
      <c r="H62" s="161"/>
      <c r="I62" s="157" t="str">
        <f>IFERROR(VLOOKUP(D62,DB!A:F,6,0),"")</f>
        <v/>
      </c>
      <c r="J62" s="157" t="str">
        <f>IFERROR(VLOOKUP(D62,DB!A:G,7,0),"")</f>
        <v/>
      </c>
      <c r="K62" s="162"/>
      <c r="L62" s="159" t="str">
        <f>IFERROR(VLOOKUP(D62,DB!A:I,9,0),"")</f>
        <v/>
      </c>
    </row>
    <row r="63" spans="1:12" ht="15" customHeight="1">
      <c r="A63" s="157"/>
      <c r="B63" s="157" t="str">
        <f>IFERROR(VLOOKUP(D63,DB!A:K,11,0),"")</f>
        <v/>
      </c>
      <c r="C63" s="158"/>
      <c r="D63" s="159"/>
      <c r="E63" s="160"/>
      <c r="F63" s="161"/>
      <c r="G63" s="97">
        <f ca="1">IFERROR(NOW()-F63,"")</f>
        <v>45971.326019097221</v>
      </c>
      <c r="H63" s="161"/>
      <c r="I63" s="157" t="str">
        <f>IFERROR(VLOOKUP(D63,DB!A:F,6,0),"")</f>
        <v/>
      </c>
      <c r="J63" s="157" t="str">
        <f>IFERROR(VLOOKUP(D63,DB!A:G,7,0),"")</f>
        <v/>
      </c>
      <c r="K63" s="162"/>
      <c r="L63" s="159" t="str">
        <f>IFERROR(VLOOKUP(D63,DB!A:I,9,0),"")</f>
        <v/>
      </c>
    </row>
    <row r="64" spans="1:12" ht="15" customHeight="1">
      <c r="A64" s="157"/>
      <c r="B64" s="157" t="str">
        <f>IFERROR(VLOOKUP(D64,DB!A:K,11,0),"")</f>
        <v/>
      </c>
      <c r="C64" s="158"/>
      <c r="D64" s="159"/>
      <c r="E64" s="160"/>
      <c r="F64" s="161"/>
      <c r="G64" s="97">
        <f ca="1">IFERROR(NOW()-F64,"")</f>
        <v>45971.326019097221</v>
      </c>
      <c r="H64" s="161"/>
      <c r="I64" s="157" t="str">
        <f>IFERROR(VLOOKUP(D64,DB!A:F,6,0),"")</f>
        <v/>
      </c>
      <c r="J64" s="157" t="str">
        <f>IFERROR(VLOOKUP(D64,DB!A:G,7,0),"")</f>
        <v/>
      </c>
      <c r="K64" s="162"/>
      <c r="L64" s="159" t="str">
        <f>IFERROR(VLOOKUP(D64,DB!A:I,9,0),"")</f>
        <v/>
      </c>
    </row>
    <row r="65" spans="1:12" ht="15" customHeight="1">
      <c r="A65" s="157"/>
      <c r="B65" s="157" t="str">
        <f>IFERROR(VLOOKUP(D65,DB!A:K,11,0),"")</f>
        <v/>
      </c>
      <c r="C65" s="158"/>
      <c r="D65" s="159"/>
      <c r="E65" s="160"/>
      <c r="F65" s="161"/>
      <c r="G65" s="97">
        <f ca="1">IFERROR(NOW()-F65,"")</f>
        <v>45971.326019097221</v>
      </c>
      <c r="H65" s="161"/>
      <c r="I65" s="157" t="str">
        <f>IFERROR(VLOOKUP(D65,DB!A:F,6,0),"")</f>
        <v/>
      </c>
      <c r="J65" s="157" t="str">
        <f>IFERROR(VLOOKUP(D65,DB!A:G,7,0),"")</f>
        <v/>
      </c>
      <c r="K65" s="162"/>
      <c r="L65" s="159" t="str">
        <f>IFERROR(VLOOKUP(D65,DB!A:I,9,0),"")</f>
        <v/>
      </c>
    </row>
    <row r="66" spans="1:12" ht="15" customHeight="1">
      <c r="A66" s="157"/>
      <c r="B66" s="157" t="str">
        <f>IFERROR(VLOOKUP(D66,DB!A:K,11,0),"")</f>
        <v/>
      </c>
      <c r="C66" s="158"/>
      <c r="D66" s="159"/>
      <c r="E66" s="160"/>
      <c r="F66" s="161"/>
      <c r="G66" s="97">
        <f ca="1">IFERROR(NOW()-F66,"")</f>
        <v>45971.326019097221</v>
      </c>
      <c r="H66" s="161"/>
      <c r="I66" s="157" t="str">
        <f>IFERROR(VLOOKUP(D66,DB!A:F,6,0),"")</f>
        <v/>
      </c>
      <c r="J66" s="157" t="str">
        <f>IFERROR(VLOOKUP(D66,DB!A:G,7,0),"")</f>
        <v/>
      </c>
      <c r="K66" s="162"/>
      <c r="L66" s="159" t="str">
        <f>IFERROR(VLOOKUP(D66,DB!A:I,9,0),"")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79.493958912033122</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45.137141782404797</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45" ca="1" si="1">IFERROR(NOW()-F4,"")</f>
        <v>22.664907986109029</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45971.326019097221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45971.326019097221</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45971.326019097221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45971.326019097221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45971.326019097221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45971.326019097221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45971.326019097221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45971.326019097221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45971.326019097221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45971.326019097221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45971.326019097221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45971.326019097221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45971.326019097221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45971.326019097221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45971.326019097221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45971.326019097221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45971.326019097221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45971.326019097221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45971.326019097221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45971.326019097221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45971.326019097221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45971.326019097221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45971.326019097221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45971.326019097221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45971.326019097221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45971.326019097221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45971.326019097221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45971.326019097221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45971.326019097221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45971.326019097221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45971.326019097221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45971.326019097221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45971.326019097221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45971.326019097221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45971.326019097221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45971.326019097221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45971.326019097221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45971.326019097221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45971.326019097221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45971.326019097221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45971.326019097221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45971.326019097221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45971.326019097221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45971.326019097221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45971.326019097221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45971.326019097221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45971.326019097221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45971.326019097221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45971.326019097221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45971.326019097221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45971.326019097221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45971.326019097221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45971.326019097221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45971.326019097221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45971.326019097221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45971.326019097221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45971.326019097221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45971.326019097221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45971.326019097221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45971.326019097221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45971.326019097221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45971.326019097221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45971.326019097221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45971.326019097221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45971.326019097221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45971.326019097221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45971.326019097221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45971.326019097221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45971.326019097221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45971.326019097221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45971.326019097221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45971.326019097221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45971.326019097221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45971.326019097221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45971.326019097221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45971.326019097221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45971.326019097221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45971.326019097221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45971.326019097221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45971.326019097221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45971.326019097221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45971.326019097221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45971.326019097221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45971.326019097221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45971.326019097221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45971.326019097221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45971.326019097221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45971.326019097221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45971.326019097221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45971.326019097221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45971.326019097221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45971.326019097221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45971.326019097221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45971.326019097221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45971.326019097221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45971.326019097221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45971.326019097221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45971.326019097221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45971.326019097221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45971.326019097221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45971.326019097221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45971.326019097221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45971.326019097221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45971.326019097221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45971.326019097221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45971.326019097221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45971.326019097221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45971.326019097221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45971.326019097221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45971.326019097221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45971.326019097221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45971.326019097221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45971.326019097221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45971.326019097221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45971.326019097221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45971.326019097221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45971.326019097221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45971.326019097221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45971.326019097221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45971.326019097221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45971.326019097221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45971.326019097221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45971.326019097221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45971.326019097221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45971.326019097221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45971.326019097221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45971.326019097221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45971.326019097221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45971.326019097221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45971.326019097221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45971.326019097221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45971.326019097221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45971.326019097221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45971.326019097221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45971.326019097221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45971.326019097221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45971.326019097221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45971.326019097221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45971.326019097221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45971.326019097221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45971.326019097221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45971.326019097221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45971.326019097221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45971.326019097221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45971.326019097221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45971.326019097221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45971.326019097221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45971.326019097221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45971.326019097221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45971.326019097221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45971.326019097221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45971.326019097221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45971.326019097221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45971.326019097221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45971.326019097221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45971.326019097221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45971.326019097221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45971.326019097221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45971.326019097221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45971.326019097221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45971.326019097221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45971.326019097221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45971.326019097221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45971.326019097221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45971.326019097221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45971.326019097221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45971.326019097221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45971.326019097221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45971.326019097221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45971.326019097221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45971.326019097221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45971.326019097221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45971.326019097221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45971.326019097221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45971.326019097221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45971.326019097221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45971.326019097221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45971.326019097221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45971.326019097221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45971.326019097221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45971.326019097221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45971.326019097221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45971.326019097221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45971.326019097221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45971.326019097221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45971.326019097221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45971.326019097221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45971.326019097221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45971.326019097221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45971.326019097221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45971.326019097221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45971.326019097221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45971.326019097221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45971.326019097221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45971.326019097221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45971.326019097221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45971.326019097221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45971.326019097221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45971.326019097221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45971.326019097221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45971.326019097221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45971.326019097221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45971.326019097221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45971.326019097221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45971.326019097221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45971.326019097221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45971.326019097221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45971.326019097221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45971.326019097221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45971.326019097221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45971.326019097221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45971.326019097221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45971.326019097221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45971.326019097221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45971.326019097221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45971.326019097221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45971.326019097221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45971.326019097221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45971.326019097221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45971.326019097221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45971.326019097221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45971.326019097221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45971.326019097221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45971.326019097221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45971.326019097221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45971.326019097221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45971.326019097221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45971.326019097221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45971.326019097221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45971.326019097221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45971.326019097221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45971.326019097221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45971.326019097221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45971.326019097221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45971.326019097221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45971.326019097221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45971.326019097221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45971.326019097221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45971.326019097221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45971.326019097221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45971.326019097221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45971.326019097221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45971.326019097221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45971.326019097221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45971.326019097221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45971.326019097221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45971.326019097221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45971.326019097221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45971.326019097221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45971.326019097221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45971.326019097221</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1" t="s">
        <v>39125</v>
      </c>
      <c r="B2" s="152" t="str">
        <f>IFERROR(VLOOKUP(D2,DB!A:K,11,0),"")</f>
        <v>R6</v>
      </c>
      <c r="C2" s="153">
        <v>1</v>
      </c>
      <c r="D2" s="152" t="s">
        <v>35650</v>
      </c>
      <c r="E2" s="150" t="s">
        <v>39021</v>
      </c>
      <c r="F2" s="154">
        <v>45970.686331018522</v>
      </c>
      <c r="G2" s="155">
        <f t="shared" ref="G2:G11" ca="1" si="0">IFERROR(NOW()-F2,"-")</f>
        <v>0.63968807869969169</v>
      </c>
      <c r="H2" s="154">
        <v>45970.68136574074</v>
      </c>
      <c r="I2" s="152" t="str">
        <f>IFERROR(VLOOKUP(D2,DB!A:F,6,0),"")</f>
        <v>Generator-SG</v>
      </c>
      <c r="J2" s="152" t="str">
        <f>IFERROR(VLOOKUP(D2,DB!A:G,7,0),"")</f>
        <v>Dead</v>
      </c>
      <c r="K2" s="156" t="s">
        <v>39126</v>
      </c>
      <c r="L2" s="152" t="str">
        <f>IFERROR(VLOOKUP(D2,DB!A:I,9,0),"")</f>
        <v>Latis</v>
      </c>
    </row>
    <row r="3" spans="1:16382" ht="31.5" customHeight="1">
      <c r="A3" s="140"/>
      <c r="B3" s="141" t="str">
        <f>IFERROR(VLOOKUP(D3,DB!A:K,11,0),"")</f>
        <v/>
      </c>
      <c r="C3" s="142"/>
      <c r="D3" s="164"/>
      <c r="E3" s="124"/>
      <c r="F3" s="143"/>
      <c r="G3" s="105">
        <f t="shared" ca="1" si="0"/>
        <v>45971.326019097221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4"/>
      <c r="E4" s="124"/>
      <c r="F4" s="143"/>
      <c r="G4" s="105">
        <f t="shared" ca="1" si="0"/>
        <v>45971.326019097221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45971.326019097221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45971.326019097221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45971.326019097221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45971.326019097221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45971.326019097221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45971.326019097221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45971.326019097221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45971.326019097221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45971.326019097221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45971.326019097221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45971.326019097221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45971.326019097221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45971.326019097221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45971.326019097221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45971.326019097221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45971.326019097221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45971.326019097221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45971.326019097221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45971.326019097221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45971.326019097221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45971.326019097221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45971.326019097221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45971.326019097221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45971.326019097221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45971.326019097221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45971.326019097221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45971.326019097221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45971.326019097221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45971.326019097221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45971.326019097221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45971.326019097221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45971.326019097221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45971.326019097221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45971.326019097221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45971.326019097221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45971.326019097221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45971.326019097221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45971.326019097221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45971.326019097221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45971.326019097221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45971.326019097221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45971.326019097221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45971.326019097221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45971.326019097221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45971.326019097221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45971.326019097221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45971.326019097221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45971.326019097221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45971.326019097221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45971.326019097221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45971.326019097221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45971.326019097221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45971.326019097221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45971.326019097221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45971.326019097221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45971.326019097221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45971.326019097221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45971.326019097221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45971.326019097221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45971.326019097221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45971.326019097221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45971.326019097221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45971.326019097221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45971.326019097221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45971.326019097221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45971.326019097221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45971.326019097221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45971.326019097221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45971.326019097221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45971.326019097221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45971.326019097221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45971.326019097221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45971.326019097221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45971.326019097221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45971.326019097221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45971.326019097221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45971.326019097221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45971.326019097221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45971.326019097221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45971.326019097221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45971.326019097221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45971.326019097221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45971.326019097221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45971.326019097221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45971.326019097221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45971.326019097221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45971.326019097221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45971.326019097221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45971.326019097221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45971.326019097221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45971.326019097221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45971.326019097221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45971.326019097221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45971.326019097221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45971.326019097221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45971.326019097221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45971.326019097221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45971.326019097221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45971.326019097221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45971.326019097221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45971.326019097221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45971.326019097221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45971.326019097221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45971.326019097221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45971.326019097221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45971.326019097221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45971.326019097221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45971.326019097221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45971.326019097221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45971.326019097221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45971.326019097221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45971.326019097221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45971.326019097221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45971.326019097221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45971.326019097221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45971.326019097221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45971.326019097221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45971.326019097221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45971.326019097221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45971.326019097221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45971.326019097221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45971.326019097221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45971.326019097221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45971.326019097221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45971.326019097221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45971.326019097221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45971.326019097221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45971.326019097221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45971.326019097221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45971.326019097221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45971.326019097221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45971.326019097221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45971.326019097221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45971.326019097221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45971.326019097221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45971.326019097221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45971.326019097221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45971.326019097221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45971.326019097221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45971.326019097221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45971.326019097221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45971.326019097221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45971.326019097221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45971.326019097221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45971.326019097221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45971.326019097221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45971.326019097221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45971.326019097221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45971.326019097221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45971.326019097221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45971.326019097221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45971.326019097221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45971.326019097221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45971.326019097221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45971.326019097221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45971.326019097221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45971.326019097221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45971.326019097221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45971.326019097221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45971.326019097221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45971.326019097221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45971.326019097221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45971.326019097221</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45971.326019097221</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45971.326019097221</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45971.326019097221</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45971.326019097221</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45971.326019097221</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45971.326019097221</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2025-11-10T04:50:01Z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