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20" documentId="120_S{2AC9BD13-BADA-5192-A53E-5A8FF88502F6}" xr6:coauthVersionLast="47" xr6:coauthVersionMax="47" xr10:uidLastSave="{E030A5E2-FB07-4893-A298-88AE12BFBCBE}"/>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6" i="4"/>
  <c r="I6" i="4"/>
  <c r="J6" i="4"/>
  <c r="L3" i="4"/>
  <c r="L4" i="4"/>
  <c r="L5" i="4"/>
  <c r="L6" i="4"/>
  <c r="L7" i="4"/>
  <c r="L8" i="4"/>
  <c r="B8"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6" i="5"/>
  <c r="L7" i="5"/>
  <c r="L8" i="5"/>
  <c r="J6" i="5"/>
  <c r="J7" i="5"/>
  <c r="J8" i="5"/>
  <c r="I6" i="5"/>
  <c r="I7" i="5"/>
  <c r="I8" i="5"/>
  <c r="B6" i="5"/>
  <c r="B7" i="5"/>
  <c r="B8" i="5"/>
  <c r="G6" i="5"/>
  <c r="G7" i="5"/>
  <c r="G8"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7" i="4"/>
  <c r="I7" i="4"/>
  <c r="J7" i="4"/>
  <c r="B8"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<sst xmlns="http://schemas.openxmlformats.org/spreadsheetml/2006/main" count="181588" uniqueCount="39210">
  <si>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</si>
  <si>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</si>
  <si>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</si>
  <si>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</si>
  <si>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</si>
  <si>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</si>
  <si>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</si>
  <si>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</si>
  <si>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</si>
  <si>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</si>
  <si>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</si>
  <si>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</si>
  <si>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</si>
  <si>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</si>
  <si>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</si>
  <si>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</si>
  <si>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</si>
  <si>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</si>
  <si>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</si>
  <si>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</si>
  <si>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</si>
  <si>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</si>
  <si>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</si>
  <si>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</si>
  <si>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</si>
  <si>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</si>
  <si>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</si>
  <si>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</si>
  <si>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</si>
  <si>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</si>
  <si>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</si>
  <si>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</si>
  <si>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</si>
  <si>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</si>
  <si>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</si>
  <si>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</si>
  <si>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</si>
  <si>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</si>
  <si>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</si>
  <si>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</si>
  <si>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</si>
  <si>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</si>
  <si>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</si>
  <si>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</si>
  <si>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</si>
  <si>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</si>
  <si>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</si>
  <si>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</si>
  <si>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</si>
  <si>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</si>
  <si>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</si>
  <si>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</si>
  <si>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</si>
  <si>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</si>
  <si>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</si>
  <si>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</si>
  <si>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</si>
  <si>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</si>
  <si>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</si>
  <si>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</si>
  <si>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</si>
  <si>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</si>
  <si>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</si>
  <si>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</si>
  <si>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</si>
  <si>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</si>
  <si>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</si>
  <si>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</si>
  <si>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</si>
  <si>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</si>
  <si>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</si>
  <si>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</si>
  <si>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</si>
  <si>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</si>
  <si>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</si>
  <si>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</si>
  <si>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</si>
  <si>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</si>
  <si>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</si>
  <si>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</si>
  <si>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</si>
  <si>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</si>
  <si>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</si>
  <si>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</si>
  <si>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</si>
  <si>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</si>
  <si>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</si>
  <si>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</si>
  <si>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</si>
  <si>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</si>
  <si>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</si>
  <si>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</si>
  <si>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</si>
  <si>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</si>
  <si>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</si>
  <si>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</si>
  <si>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</si>
  <si>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</si>
  <si>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</si>
  <si>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</si>
  <si>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</si>
  <si>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</si>
  <si>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</si>
  <si>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</si>
  <si>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</si>
  <si>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</si>
  <si>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</si>
  <si>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</si>
  <si>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</si>
  <si>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</si>
  <si>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</si>
  <si>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</si>
  <si>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</si>
  <si>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</si>
  <si>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</si>
  <si>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</si>
  <si>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</si>
  <si>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</si>
  <si>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</si>
  <si>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</si>
  <si>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</si>
  <si>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</si>
  <si>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</si>
  <si>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</si>
  <si>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</si>
  <si>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</si>
  <si>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</si>
  <si>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</si>
  <si>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</si>
  <si>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</si>
  <si>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</si>
  <si>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</si>
  <si>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</si>
  <si>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</si>
  <si>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</si>
  <si>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</si>
  <si>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</si>
  <si>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</si>
  <si>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</si>
  <si>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</si>
  <si>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</si>
  <si>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</si>
  <si>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</si>
  <si>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</si>
  <si>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</si>
  <si>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</si>
  <si>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</si>
  <si>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</si>
  <si>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</si>
  <si>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</si>
  <si>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</si>
  <si>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</si>
  <si>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</si>
  <si>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</si>
  <si>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</si>
  <si>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</si>
  <si>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</si>
  <si>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</si>
  <si>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</si>
  <si>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</si>
  <si>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</si>
  <si>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</si>
  <si>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</si>
  <si>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</si>
  <si>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</si>
  <si>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</si>
  <si>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</si>
  <si>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</si>
  <si>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</si>
  <si>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</si>
  <si>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</si>
  <si>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</si>
  <si>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</si>
  <si>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</si>
  <si>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</si>
  <si>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</si>
  <si>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</si>
  <si>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</si>
  <si>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</si>
  <si>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</si>
  <si>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</si>
  <si>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</si>
  <si>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</si>
  <si>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</si>
  <si>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</si>
  <si>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</si>
  <si>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</si>
  <si>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</si>
  <si>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</si>
  <si>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</si>
  <si>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</si>
  <si>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</si>
  <si>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</si>
  <si>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</si>
  <si>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</si>
  <si>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</si>
  <si>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</si>
  <si>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</si>
  <si>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</si>
  <si>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</si>
  <si>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</si>
  <si>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</si>
  <si>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</si>
  <si>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</si>
  <si>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</si>
  <si>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</si>
  <si>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</si>
  <si>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</si>
  <si>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</si>
  <si>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</si>
  <si>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</si>
  <si>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</si>
  <si>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</si>
  <si>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</si>
  <si>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</si>
  <si>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</si>
  <si>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</si>
  <si>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</si>
  <si>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</si>
  <si>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</si>
  <si>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</si>
  <si>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</si>
  <si>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</si>
  <si>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</si>
  <si>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</si>
  <si>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</si>
  <si>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</si>
  <si>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</si>
  <si>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</si>
  <si>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</si>
  <si>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</si>
  <si>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</si>
  <si>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</si>
  <si>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</si>
  <si>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</si>
  <si>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</si>
  <si>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</si>
  <si>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</si>
  <si>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</si>
  <si>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</si>
  <si>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</si>
  <si>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</si>
  <si>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</si>
  <si>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</si>
  <si>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</si>
  <si>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</si>
  <si>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</si>
  <si>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</si>
  <si>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</si>
  <si>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</si>
  <si>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</si>
  <si>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</si>
  <si>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</si>
  <si>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</si>
  <si>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</si>
  <si>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</si>
  <si>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</si>
  <si>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</si>
  <si>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</si>
  <si>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</si>
  <si>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</si>
  <si>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</si>
  <si>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</si>
  <si>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</si>
  <si>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</si>
  <si>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</si>
  <si>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</si>
  <si>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</si>
  <si>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</si>
  <si>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</si>
  <si>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</si>
  <si>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</si>
  <si>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</si>
  <si>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</si>
  <si>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</si>
  <si>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</si>
  <si>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</si>
  <si>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</si>
  <si>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</si>
  <si>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</si>
  <si>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</si>
  <si>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</si>
  <si>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</si>
  <si>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</si>
  <si>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</si>
  <si>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</si>
  <si>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</si>
  <si>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</si>
  <si>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</si>
  <si>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</si>
  <si>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</si>
  <si>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</si>
  <si>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</si>
  <si>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</si>
  <si>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</si>
  <si>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</si>
  <si>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</si>
  <si>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</si>
  <si>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</si>
  <si>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</si>
  <si>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</si>
  <si>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</si>
  <si>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</si>
  <si>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</si>
  <si>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</si>
  <si>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</si>
  <si>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</si>
  <si>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</si>
  <si>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</si>
  <si>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</si>
  <si>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</si>
  <si>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</si>
  <si>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</si>
  <si>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</si>
  <si>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</si>
  <si>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</si>
  <si>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</si>
  <si>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</si>
  <si>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</si>
  <si>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</si>
  <si>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</si>
  <si>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</si>
  <si>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</si>
  <si>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</si>
  <si>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</si>
  <si>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</si>
  <si>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</si>
  <si>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</si>
  <si>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</si>
  <si>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</si>
  <si>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</si>
  <si>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</si>
  <si>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</si>
  <si>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</si>
  <si>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</si>
  <si>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</si>
  <si>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</si>
  <si>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</si>
  <si>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</si>
  <si>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</si>
  <si>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</si>
  <si>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</si>
  <si>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</si>
  <si>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</si>
  <si>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</si>
  <si>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</si>
  <si>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</si>
  <si>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</si>
  <si>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</si>
  <si>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</si>
  <si>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</si>
  <si>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</si>
  <si>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</si>
  <si>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</si>
  <si>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</si>
  <si>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</si>
  <si>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</si>
  <si>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</si>
  <si>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</si>
  <si>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</si>
  <si>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</si>
  <si>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</si>
  <si>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</si>
  <si>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</si>
  <si>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</si>
  <si>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</si>
  <si>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</si>
  <si>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</si>
  <si>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</si>
  <si>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</si>
  <si>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</si>
  <si>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</si>
  <si>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</si>
  <si>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</si>
  <si>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</si>
  <si>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</si>
  <si>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</si>
  <si>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</si>
  <si>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</si>
  <si>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</si>
  <si>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</si>
  <si>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</si>
  <si>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</si>
  <si>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</si>
  <si>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</si>
  <si>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</si>
  <si>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</si>
  <si>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</si>
  <si>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</si>
  <si>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</si>
  <si>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</si>
  <si>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</si>
  <si>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</si>
  <si>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</si>
  <si>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</si>
  <si>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</si>
  <si>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</si>
  <si>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</si>
  <si>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</si>
  <si>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</si>
  <si>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</si>
  <si>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</si>
  <si>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</si>
  <si>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</si>
  <si>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</si>
  <si>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</si>
  <si>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</si>
  <si>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</si>
  <si>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</si>
  <si>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</si>
  <si>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</si>
  <si>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</si>
  <si>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</si>
  <si>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</si>
  <si>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</si>
  <si>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</si>
  <si>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</si>
  <si>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</si>
  <si>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</si>
  <si>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</si>
  <si>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</si>
  <si>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</si>
  <si>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</si>
  <si>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</si>
  <si>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</si>
  <si>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</si>
  <si>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</si>
  <si>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</si>
  <si>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</si>
  <si>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</si>
  <si>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</si>
  <si>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</si>
  <si>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</si>
  <si>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</si>
  <si>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</si>
  <si>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</si>
  <si>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</si>
  <si>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</si>
  <si>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</si>
  <si>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</si>
  <si>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</si>
  <si>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</si>
  <si>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</si>
  <si>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</si>
  <si>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</si>
  <si>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</si>
  <si>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</si>
  <si>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</si>
  <si>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</si>
  <si>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</si>
  <si>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</si>
  <si>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</si>
  <si>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</si>
  <si>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</si>
  <si>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</si>
  <si>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</si>
  <si>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</si>
  <si>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</si>
  <si>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</si>
  <si>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</si>
  <si>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</si>
  <si>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</si>
  <si>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</si>
  <si>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</si>
  <si>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</si>
  <si>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</si>
  <si>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</si>
  <si>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</si>
  <si>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</si>
  <si>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</si>
  <si>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</si>
  <si>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</si>
  <si>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</si>
  <si>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</si>
  <si>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</si>
  <si>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</si>
  <si>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</si>
  <si>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</si>
  <si>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</si>
  <si>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</si>
  <si>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</si>
  <si>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</si>
  <si>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</si>
  <si>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</si>
  <si>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</si>
  <si>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</si>
  <si>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</si>
  <si>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</si>
  <si>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</si>
  <si>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</si>
  <si>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</si>
  <si>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</si>
  <si>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</si>
  <si>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</si>
  <si>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</si>
  <si>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</si>
  <si>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</si>
  <si>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</si>
  <si>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</si>
  <si>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</si>
  <si>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</si>
  <si>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</si>
  <si>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</si>
  <si>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</si>
  <si>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</si>
  <si>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</si>
  <si>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</si>
  <si>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</si>
  <si>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</si>
  <si>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</si>
  <si>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</si>
  <si>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</si>
  <si>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</si>
  <si>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</si>
  <si>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</si>
  <si>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</si>
  <si>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</si>
  <si>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</si>
  <si>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</si>
  <si>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</si>
  <si>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</si>
  <si>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</si>
  <si>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</si>
  <si>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</si>
  <si>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</si>
  <si>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</si>
  <si>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</si>
  <si>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</si>
  <si>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</si>
  <si>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</si>
  <si>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</si>
  <si>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</si>
  <si>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</si>
  <si>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</si>
  <si>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</si>
  <si>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</si>
  <si>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</si>
  <si>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</si>
  <si>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</si>
  <si>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</si>
  <si>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</si>
  <si>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</si>
  <si>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</si>
  <si>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</si>
  <si>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</si>
  <si>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</si>
  <si>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</si>
  <si>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</si>
  <si>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</si>
  <si>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</si>
  <si>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</si>
  <si>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</si>
  <si>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</si>
  <si>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</si>
  <si>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</si>
  <si>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</si>
  <si>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</si>
  <si>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</si>
  <si>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</si>
  <si>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</si>
  <si>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</si>
  <si>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</si>
  <si>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</si>
  <si>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</si>
  <si>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</si>
  <si>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</si>
  <si>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</si>
  <si>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</si>
  <si>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</si>
  <si>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</si>
  <si>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</si>
  <si>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</si>
  <si>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</si>
  <si>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</si>
  <si>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</si>
  <si>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</si>
  <si>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</si>
  <si>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</si>
  <si>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</si>
  <si>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</si>
  <si>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</si>
  <si>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</si>
  <si>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</si>
  <si>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</si>
  <si>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</si>
  <si>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</si>
  <si>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</si>
  <si>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</si>
  <si>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</si>
  <si>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</si>
  <si>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</si>
  <si>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</si>
  <si>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</si>
  <si>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</si>
  <si>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</si>
  <si>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</si>
  <si>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</si>
  <si>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</si>
  <si>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</si>
  <si>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</si>
  <si>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</si>
  <si>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</si>
  <si>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</si>
  <si>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</si>
  <si>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</si>
  <si>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</si>
  <si>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</si>
  <si>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</si>
  <si>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</si>
  <si>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</si>
  <si>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</si>
  <si>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</si>
  <si>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</si>
  <si>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</si>
  <si>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</si>
  <si>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</si>
  <si>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</si>
  <si>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</si>
  <si>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</si>
  <si>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</si>
  <si>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</si>
  <si>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</si>
  <si>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</si>
  <si>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</si>
  <si>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</si>
  <si>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</si>
  <si>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</si>
  <si>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</si>
  <si>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</si>
  <si>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</si>
  <si>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</si>
  <si>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</si>
  <si>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</si>
  <si>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</si>
  <si>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</si>
  <si>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</si>
  <si>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</si>
  <si>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</si>
  <si>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</si>
  <si>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</si>
  <si>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</si>
  <si>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</si>
  <si>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</si>
  <si>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</si>
  <si>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</si>
  <si>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</si>
  <si>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</si>
  <si>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</si>
  <si>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</si>
  <si>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</si>
  <si>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</si>
  <si>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</si>
  <si>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</si>
  <si>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</si>
  <si>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</si>
  <si>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</si>
  <si>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</si>
  <si>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</si>
  <si>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</si>
  <si>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</si>
  <si>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</si>
  <si>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</si>
  <si>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</si>
  <si>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</si>
  <si>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</si>
  <si>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</si>
  <si>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</si>
  <si>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</si>
  <si>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</si>
  <si>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</si>
  <si>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</si>
  <si>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</si>
  <si>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</si>
  <si>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</si>
  <si>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</si>
  <si>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</si>
  <si>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</si>
  <si>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</si>
  <si>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</si>
  <si>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</si>
  <si>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</si>
  <si>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</si>
  <si>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</si>
  <si>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</si>
  <si>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</si>
  <si>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</si>
  <si>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</si>
  <si>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</si>
  <si>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</si>
  <si>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</si>
  <si>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</si>
  <si>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</si>
  <si>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</si>
  <si>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</si>
  <si>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</si>
  <si>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</si>
  <si>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</si>
  <si>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</si>
  <si>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</si>
  <si>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</si>
  <si>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</si>
  <si>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</si>
  <si>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</si>
  <si>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</si>
  <si>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</si>
  <si>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</si>
  <si>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</si>
  <si>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</si>
  <si>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</si>
  <si>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</si>
  <si>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</si>
  <si>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</si>
  <si>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</si>
  <si>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</si>
  <si>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</si>
  <si>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</si>
  <si>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</si>
  <si>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</si>
  <si>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</si>
  <si>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</si>
  <si>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</si>
  <si>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</si>
  <si>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</si>
  <si>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</si>
  <si>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</si>
  <si>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</si>
  <si>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</si>
  <si>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</si>
  <si>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</si>
  <si>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</si>
  <si>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</si>
  <si>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</si>
  <si>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</si>
  <si>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</si>
  <si>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</si>
  <si>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</si>
  <si>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</si>
  <si>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</si>
  <si>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</si>
  <si>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</si>
  <si>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</si>
  <si>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</si>
  <si>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</si>
  <si>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</si>
  <si>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</si>
  <si>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</si>
  <si>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</si>
  <si>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</si>
  <si>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</si>
  <si>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</si>
  <si>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</si>
  <si>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</si>
  <si>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</si>
  <si>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</si>
  <si>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</si>
  <si>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</si>
  <si>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</si>
  <si>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</si>
  <si>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</si>
  <si>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</si>
  <si>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</si>
  <si>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</si>
  <si>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</si>
  <si>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</si>
  <si>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</si>
  <si>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</si>
  <si>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</si>
  <si>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</si>
  <si>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</si>
  <si>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</si>
  <si>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</si>
  <si>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</si>
  <si>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</si>
  <si>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</si>
  <si>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</si>
  <si>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</si>
  <si>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</si>
  <si>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</si>
  <si>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</si>
  <si>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</si>
  <si>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</si>
  <si>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</si>
  <si>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</si>
  <si>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</si>
  <si>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</si>
  <si>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</si>
  <si>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</si>
  <si>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</si>
  <si>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</si>
  <si>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</si>
  <si>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</si>
  <si>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</si>
  <si>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</si>
  <si>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</si>
  <si>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</si>
  <si>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</si>
  <si>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</si>
  <si>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</si>
  <si>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</si>
  <si>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</si>
  <si>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</si>
  <si>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</si>
  <si>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</si>
  <si>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</si>
  <si>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</si>
  <si>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</si>
  <si>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</si>
  <si>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</si>
  <si>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</si>
  <si>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</si>
  <si>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</si>
  <si>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</si>
  <si>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</si>
  <si>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</si>
  <si>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</si>
  <si>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</si>
  <si>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</si>
  <si>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</si>
  <si>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</si>
  <si>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</si>
  <si>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</si>
  <si>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</si>
  <si>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</si>
  <si>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</si>
  <si>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</si>
  <si>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</si>
  <si>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</si>
  <si>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</si>
  <si>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</si>
  <si>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</si>
  <si>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</si>
  <si>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</si>
  <si>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</si>
  <si>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</si>
  <si>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</si>
  <si>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</si>
  <si>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</si>
  <si>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</si>
  <si>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</si>
  <si>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</si>
  <si>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</si>
  <si>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</si>
  <si>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</si>
  <si>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</si>
  <si>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</si>
  <si>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</si>
  <si>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</si>
  <si>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</si>
  <si>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</si>
  <si>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</si>
  <si>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</si>
  <si>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</si>
  <si>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</si>
  <si>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</si>
  <si>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</si>
  <si>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</si>
  <si>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</si>
  <si>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</si>
  <si>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</si>
  <si>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</si>
  <si>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</si>
  <si>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</si>
  <si>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</si>
  <si>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</si>
  <si>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</si>
  <si>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</si>
  <si>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</si>
  <si>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</si>
  <si>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</si>
  <si>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</si>
  <si>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</si>
  <si>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</si>
  <si>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</si>
  <si>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</si>
  <si>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</si>
  <si>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</si>
  <si>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</si>
  <si>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</si>
  <si>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</si>
  <si>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</si>
  <si>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</si>
  <si>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</si>
  <si>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</si>
  <si>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</si>
  <si>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</si>
  <si>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</si>
  <si>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</si>
  <si>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</si>
  <si>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</si>
  <si>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</si>
  <si>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</si>
  <si>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</si>
  <si>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</si>
  <si>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</si>
  <si>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</si>
  <si>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</si>
  <si>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</si>
  <si>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</si>
  <si>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</si>
  <si>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</si>
  <si>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</si>
  <si>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</si>
  <si>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</si>
  <si>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</si>
  <si>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</si>
  <si>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</si>
  <si>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</si>
  <si>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</si>
  <si>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</si>
  <si>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</si>
  <si>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</si>
  <si>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</si>
  <si>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</si>
  <si>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</si>
  <si>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</si>
  <si>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</si>
  <si>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</si>
  <si>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</si>
  <si>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</si>
  <si>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</si>
  <si>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</si>
  <si>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</si>
  <si>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</si>
  <si>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</si>
  <si>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</si>
  <si>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</si>
  <si>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</si>
  <si>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</si>
  <si>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</si>
  <si>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</si>
  <si>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</si>
  <si>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</si>
  <si>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</si>
  <si>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</si>
  <si>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</si>
  <si>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</si>
  <si>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</si>
  <si>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</si>
  <si>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</si>
  <si>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</si>
  <si>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</si>
  <si>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</si>
  <si>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</si>
  <si>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</si>
  <si>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</si>
  <si>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</si>
  <si>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</si>
  <si>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</si>
  <si>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</si>
  <si>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</si>
  <si>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</si>
  <si>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</si>
  <si>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</si>
  <si>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</si>
  <si>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</si>
  <si>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</si>
  <si>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</si>
  <si>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</si>
  <si>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</si>
  <si>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</si>
  <si>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</si>
  <si>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</si>
  <si>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</si>
  <si>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</si>
  <si>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</si>
  <si>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</si>
  <si>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</si>
  <si>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</si>
  <si>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</si>
  <si>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</si>
  <si>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</si>
  <si>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</si>
  <si>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</si>
  <si>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</si>
  <si>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</si>
  <si>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</si>
  <si>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</si>
  <si>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</si>
  <si>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</si>
  <si>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</si>
  <si>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</si>
  <si>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</si>
  <si>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</si>
  <si>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</si>
  <si>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</si>
  <si>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</si>
  <si>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</si>
  <si>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</si>
  <si>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</si>
  <si>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</si>
  <si>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</si>
  <si>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</si>
  <si>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</si>
  <si>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</si>
  <si>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</si>
  <si>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</si>
  <si>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</si>
  <si>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</si>
  <si>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</si>
  <si>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</si>
  <si>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</si>
  <si>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</si>
  <si>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</si>
  <si>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</si>
  <si>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</si>
  <si>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</si>
  <si>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</si>
  <si>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</si>
  <si>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</si>
  <si>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</si>
  <si>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</si>
  <si>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</si>
  <si>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</si>
  <si>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</si>
  <si>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</si>
  <si>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</si>
  <si>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</si>
  <si>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</si>
  <si>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</si>
  <si>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</si>
  <si>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</si>
  <si>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</si>
  <si>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</si>
  <si>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</si>
  <si>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</si>
  <si>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</si>
  <si>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</si>
  <si>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</si>
  <si>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</si>
  <si>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</si>
  <si>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</si>
  <si>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</si>
  <si>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</si>
  <si>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</si>
  <si>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</si>
  <si>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</si>
  <si>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</si>
  <si>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</si>
  <si>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</si>
  <si>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</si>
  <si>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</si>
  <si>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</si>
  <si>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</si>
  <si>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</si>
  <si>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</si>
  <si>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</si>
  <si>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</si>
  <si>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</si>
  <si>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</si>
  <si>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</si>
  <si>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</si>
  <si>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</si>
  <si>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</si>
  <si>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</si>
  <si>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</si>
  <si>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</si>
  <si>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</si>
  <si>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</si>
  <si>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</si>
  <si>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</si>
  <si>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</si>
  <si>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</si>
  <si>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</si>
  <si>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</si>
  <si>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</si>
  <si>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</si>
  <si>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</si>
  <si>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</si>
  <si>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</si>
  <si>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</si>
  <si>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</si>
  <si>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</si>
  <si>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</si>
  <si>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</si>
  <si>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</si>
  <si>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</si>
  <si>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</si>
  <si>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</si>
  <si>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</si>
  <si>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</si>
  <si>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</si>
  <si>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</si>
  <si>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</si>
  <si>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</si>
  <si>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</si>
  <si>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</si>
  <si>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</si>
  <si>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</si>
  <si>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</si>
  <si>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</si>
  <si>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</si>
  <si>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</si>
  <si>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</si>
  <si>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</si>
  <si>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</si>
  <si>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</si>
  <si>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</si>
  <si>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</si>
  <si>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</si>
  <si>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</si>
  <si>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</si>
  <si>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</si>
  <si>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</si>
  <si>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</si>
  <si>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</si>
  <si>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</si>
  <si>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</si>
  <si>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</si>
  <si>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</si>
  <si>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</si>
  <si>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</si>
  <si>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</si>
  <si>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</si>
  <si>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</si>
  <si>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</si>
  <si>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</si>
  <si>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</si>
  <si>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</si>
  <si>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</si>
  <si>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</si>
  <si>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</si>
  <si>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</si>
  <si>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</si>
  <si>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</si>
  <si>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</si>
  <si>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</si>
  <si>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</si>
  <si>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</si>
  <si>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</si>
  <si>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</si>
  <si>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</si>
  <si>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</si>
  <si>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</si>
  <si>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</si>
  <si>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</si>
  <si>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</si>
  <si>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</si>
  <si>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</si>
  <si>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</si>
  <si>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</si>
  <si>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</si>
  <si>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</si>
  <si>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</si>
  <si>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</si>
  <si>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</si>
  <si>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</si>
  <si>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</si>
  <si>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</si>
  <si>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</si>
  <si>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</si>
  <si>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</si>
  <si>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</si>
  <si>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</si>
  <si>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</si>
  <si>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</si>
  <si>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</si>
  <si>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</si>
  <si>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</si>
  <si>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</si>
  <si>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</si>
  <si>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</si>
  <si>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</si>
  <si>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</si>
  <si>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</si>
  <si>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</si>
  <si>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</si>
  <si>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</si>
  <si>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</si>
  <si>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</si>
  <si>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</si>
  <si>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</si>
  <si>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</si>
  <si>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</si>
  <si>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</si>
  <si>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</si>
  <si>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</si>
  <si>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</si>
  <si>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</si>
  <si>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</si>
  <si>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</si>
  <si>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</si>
  <si>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</si>
  <si>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</si>
  <si>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</si>
  <si>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</si>
  <si>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</si>
  <si>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</si>
  <si>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</si>
  <si>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</si>
  <si>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</si>
  <si>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</si>
  <si>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</si>
  <si>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</si>
  <si>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</si>
  <si>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</si>
  <si>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</si>
  <si>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</si>
  <si>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</si>
  <si>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</si>
  <si>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</si>
  <si>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</si>
  <si>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</si>
  <si>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</si>
  <si>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</si>
  <si>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</si>
  <si>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</si>
  <si>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</si>
  <si>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</si>
  <si>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</si>
  <si>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</si>
  <si>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</si>
  <si>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</si>
  <si>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</si>
  <si>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</si>
  <si>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</si>
  <si>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</si>
  <si>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</si>
  <si>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</si>
  <si>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</si>
  <si>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</si>
  <si>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</si>
  <si>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</si>
  <si>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</si>
  <si>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</si>
  <si>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</si>
  <si>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</si>
  <si>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</si>
  <si>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</si>
  <si>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</si>
  <si>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</si>
  <si>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</si>
  <si>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</si>
  <si>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</si>
  <si>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</si>
  <si>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</si>
  <si>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</si>
  <si>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</si>
  <si>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</si>
  <si>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</si>
  <si>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</si>
  <si>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</si>
  <si>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</si>
  <si>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</si>
  <si>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</si>
  <si>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</si>
  <si>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</si>
  <si>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</si>
  <si>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</si>
  <si>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</si>
  <si>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</si>
  <si>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</si>
  <si>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</si>
  <si>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</si>
  <si>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</si>
  <si>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</si>
  <si>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</si>
  <si>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</si>
  <si>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</si>
  <si>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</si>
  <si>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</si>
  <si>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</si>
  <si>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</si>
  <si>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</si>
  <si>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</si>
  <si>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</si>
  <si>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</si>
  <si>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</si>
  <si>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</si>
  <si>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</si>
  <si>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</si>
  <si>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</si>
  <si>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</si>
  <si>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</si>
  <si>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</si>
  <si>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</si>
  <si>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</si>
  <si>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</si>
  <si>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</si>
  <si>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</si>
  <si>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</si>
  <si>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</si>
  <si>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</si>
  <si>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</si>
  <si>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</si>
  <si>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</si>
  <si>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</si>
  <si>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</si>
  <si>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</si>
  <si>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</si>
  <si>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</si>
  <si>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</si>
  <si>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</si>
  <si>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</si>
  <si>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</si>
  <si>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</si>
  <si>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</si>
  <si>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</si>
  <si>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</si>
  <si>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</si>
  <si>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</si>
  <si>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</si>
  <si>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</si>
  <si>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</si>
  <si>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</si>
  <si>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</si>
  <si>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</si>
  <si>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</si>
  <si>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</si>
  <si>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</si>
  <si>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</si>
  <si>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</si>
  <si>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</si>
  <si>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</si>
  <si>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</si>
  <si>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</si>
  <si>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</si>
  <si>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</si>
  <si>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</si>
  <si>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</si>
  <si>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</si>
  <si>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</si>
  <si>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</si>
  <si>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</si>
  <si>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</si>
  <si>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</si>
  <si>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</si>
  <si>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</si>
  <si>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</si>
  <si>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</si>
  <si>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</si>
  <si>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</si>
  <si>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</si>
  <si>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</si>
  <si>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</si>
  <si>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</si>
  <si>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</si>
  <si>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</si>
  <si>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</si>
  <si>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</si>
  <si>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</si>
  <si>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</si>
  <si>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</si>
  <si>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</si>
  <si>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</si>
  <si>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</si>
  <si>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</si>
  <si>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</si>
  <si>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</si>
  <si>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</si>
  <si>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</si>
  <si>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</si>
  <si>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</si>
  <si>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</si>
  <si>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</si>
  <si>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</si>
  <si>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</si>
  <si>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</si>
  <si>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</si>
  <si>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</si>
  <si>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</si>
  <si>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</si>
  <si>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</si>
  <si>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</si>
  <si>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</si>
  <si>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</si>
  <si>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</si>
  <si>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</si>
  <si>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</si>
  <si>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</si>
  <si>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</si>
  <si>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</si>
  <si>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</si>
  <si>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</si>
  <si>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</si>
  <si>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</si>
  <si>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</si>
  <si>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</si>
  <si>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</si>
  <si>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</si>
  <si>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</si>
  <si>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</si>
  <si>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</si>
  <si>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</si>
  <si>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</si>
  <si>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</si>
  <si>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</si>
  <si>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</si>
  <si>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</si>
  <si>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</si>
  <si>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</si>
  <si>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</si>
  <si>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</si>
  <si>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</si>
  <si>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</si>
  <si>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</si>
  <si>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</si>
  <si>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</si>
  <si>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</si>
  <si>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</si>
  <si>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</si>
  <si>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</si>
  <si>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</si>
  <si>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</si>
  <si>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</si>
  <si>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</si>
  <si>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</si>
  <si>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</si>
  <si>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</si>
  <si>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</si>
  <si>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</si>
  <si>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</si>
  <si>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</si>
  <si>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</si>
  <si>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</si>
  <si>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</si>
  <si>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</si>
  <si>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</si>
  <si>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</si>
  <si>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</si>
  <si>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</si>
  <si>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</si>
  <si>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</si>
  <si>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</si>
  <si>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</si>
  <si>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</si>
  <si>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</si>
  <si>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</si>
  <si>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</si>
  <si>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</si>
  <si>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</si>
  <si>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</si>
  <si>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</si>
  <si>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</si>
  <si>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</si>
  <si>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</si>
  <si>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</si>
  <si>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</si>
  <si>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</si>
  <si>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</si>
  <si>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</si>
  <si>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</si>
  <si>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</si>
  <si>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</si>
  <si>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</si>
  <si>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</si>
  <si>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</si>
  <si>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</si>
  <si>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</si>
  <si>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</si>
  <si>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</si>
  <si>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</si>
  <si>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</si>
  <si>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</si>
  <si>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</si>
  <si>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</si>
  <si>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</si>
  <si>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</si>
  <si>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</si>
  <si>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</si>
  <si>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</si>
  <si>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</si>
  <si>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</si>
  <si>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</si>
  <si>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</si>
  <si>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</si>
  <si>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</si>
  <si>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</si>
  <si>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</si>
  <si>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</si>
  <si>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</si>
  <si>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</si>
  <si>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</si>
  <si>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</si>
  <si>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</si>
  <si>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</si>
  <si>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</si>
  <si>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</si>
  <si>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</si>
  <si>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</si>
  <si>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</si>
  <si>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</si>
  <si>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</si>
  <si>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</si>
  <si>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</si>
  <si>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</si>
  <si>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</si>
  <si>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</si>
  <si>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</si>
  <si>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</si>
  <si>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</si>
  <si>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</si>
  <si>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</si>
  <si>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</si>
  <si>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</si>
  <si>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</si>
  <si>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</si>
  <si>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</si>
  <si>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</si>
  <si>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</si>
  <si>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</si>
  <si>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</si>
  <si>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</si>
  <si>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</si>
  <si>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</si>
  <si>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</si>
  <si>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</si>
  <si>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</si>
  <si>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</si>
  <si>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</si>
  <si>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</si>
  <si>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</si>
  <si>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</si>
  <si>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</si>
  <si>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</si>
  <si>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</si>
  <si>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</si>
  <si>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</si>
  <si>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</si>
  <si>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</si>
  <si>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</si>
  <si>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</si>
  <si>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</si>
  <si>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</si>
  <si>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</si>
  <si>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</si>
  <si>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</si>
  <si>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</si>
  <si>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</si>
  <si>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</si>
  <si>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</si>
  <si>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</si>
  <si>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</si>
  <si>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</si>
  <si>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</si>
  <si>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</si>
  <si>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</si>
  <si>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</si>
  <si>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</si>
  <si>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</si>
  <si>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</si>
  <si>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</si>
  <si>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</si>
  <si>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</si>
  <si>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</si>
  <si>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</si>
  <si>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</si>
  <si>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</si>
  <si>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</si>
  <si>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</si>
  <si>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</si>
  <si>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</si>
  <si>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</si>
  <si>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</si>
  <si>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</si>
  <si>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</si>
  <si>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</si>
  <si>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</si>
  <si>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</si>
  <si>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</si>
  <si>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</si>
  <si>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</si>
  <si>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</si>
  <si>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</si>
  <si>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</si>
  <si>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</si>
  <si>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</si>
  <si>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</si>
  <si>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</si>
  <si>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</si>
  <si>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</si>
  <si>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</si>
  <si>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</si>
  <si>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</si>
  <si>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</si>
  <si>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</si>
  <si>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</si>
  <si>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</si>
  <si>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</si>
  <si>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</si>
  <si>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</si>
  <si>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</si>
  <si>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</si>
  <si>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</si>
  <si>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</si>
  <si>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</si>
  <si>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</si>
  <si>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</si>
  <si>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</si>
  <si>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</si>
  <si>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</si>
  <si>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</si>
  <si>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</si>
  <si>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</si>
  <si>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</si>
  <si>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</si>
  <si>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</si>
  <si>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</si>
  <si>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</si>
  <si>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</si>
  <si>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</si>
  <si>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</si>
  <si>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</si>
  <si>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</si>
  <si>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</si>
  <si>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</si>
  <si>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</si>
  <si>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</si>
  <si>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</si>
  <si>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</si>
  <si>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</si>
  <si>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</si>
  <si>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</si>
  <si>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</si>
  <si>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</si>
  <si>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</si>
  <si>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</si>
  <si>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</si>
  <si>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</si>
  <si>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</si>
  <si>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</si>
  <si>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</si>
  <si>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</si>
  <si>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</si>
  <si>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</si>
  <si>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</si>
  <si>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</si>
  <si>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</si>
  <si>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</si>
  <si>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</si>
  <si>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</si>
  <si>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</si>
  <si>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</si>
  <si>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</si>
  <si>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</si>
  <si>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</si>
  <si>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</si>
  <si>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</si>
  <si>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</si>
  <si>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</si>
  <si>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</si>
  <si>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</si>
  <si>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</si>
  <si>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</si>
  <si>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</si>
  <si>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</si>
  <si>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</si>
  <si>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</si>
  <si>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</si>
  <si>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</si>
  <si>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</si>
  <si>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</si>
  <si>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</si>
  <si>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</si>
  <si>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</si>
  <si>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</si>
  <si>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</si>
  <si>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</si>
  <si>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</si>
  <si>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</si>
  <si>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</si>
  <si>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</si>
  <si>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</si>
  <si>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</si>
  <si>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</si>
  <si>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</si>
  <si>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</si>
  <si>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</si>
  <si>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</si>
  <si>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</si>
  <si>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</si>
  <si>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</si>
  <si>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</si>
  <si>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</si>
  <si>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</si>
  <si>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</si>
  <si>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</si>
  <si>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</si>
  <si>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</si>
  <si>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</si>
  <si>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</si>
  <si>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</si>
  <si>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</si>
  <si>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</si>
  <si>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</si>
  <si>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</si>
  <si>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</si>
  <si>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</si>
  <si>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</si>
  <si>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</si>
  <si>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</si>
  <si>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</si>
  <si>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</si>
  <si>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</si>
  <si>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</si>
  <si>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</si>
  <si>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</si>
  <si>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</si>
  <si>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</si>
  <si>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</si>
  <si>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</si>
  <si>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</si>
  <si>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</si>
  <si>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</si>
  <si>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</si>
  <si>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</si>
  <si>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</si>
  <si>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</si>
  <si>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</si>
  <si>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</si>
  <si>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</si>
  <si>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</si>
  <si>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</si>
  <si>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</si>
  <si>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</si>
  <si>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</si>
  <si>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</si>
  <si>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</si>
  <si>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</si>
  <si>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</si>
  <si>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</si>
  <si>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</si>
  <si>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</si>
  <si>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</si>
  <si>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</si>
  <si>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</si>
  <si>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</si>
  <si>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</si>
  <si>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</si>
  <si>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</si>
  <si>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</si>
  <si>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</si>
  <si>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</si>
  <si>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</si>
  <si>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</si>
  <si>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</si>
  <si>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</si>
  <si>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</si>
  <si>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</si>
  <si>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</si>
  <si>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</si>
  <si>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</si>
  <si>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</si>
  <si>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</si>
  <si>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</si>
  <si>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</si>
  <si>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</si>
  <si>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</si>
  <si>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</si>
  <si>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</si>
  <si>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</si>
  <si>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</si>
  <si>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</si>
  <si>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</si>
  <si>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</si>
  <si>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</si>
  <si>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</si>
  <si>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</si>
  <si>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</si>
  <si>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</si>
  <si>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</si>
  <si>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</si>
  <si>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</si>
  <si>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</si>
  <si>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</si>
  <si>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</si>
  <si>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</si>
  <si>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</si>
  <si>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</si>
  <si>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</si>
  <si>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</si>
  <si>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</si>
  <si>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</si>
  <si>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</si>
  <si>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</si>
  <si>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</si>
  <si>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</si>
  <si>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</si>
  <si>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</si>
  <si>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</si>
  <si>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</si>
  <si>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</si>
  <si>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</si>
  <si>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</si>
  <si>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</si>
  <si>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</si>
  <si>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</si>
  <si>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</si>
  <si>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</si>
  <si>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</si>
  <si>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</si>
  <si>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</si>
  <si>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</si>
  <si>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</si>
  <si>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</si>
  <si>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</si>
  <si>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</si>
  <si>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</si>
  <si>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</si>
  <si>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</si>
  <si>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</si>
  <si>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</si>
  <si>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</si>
  <si>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</si>
  <si>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</si>
  <si>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</si>
  <si>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</si>
  <si>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</si>
  <si>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</si>
  <si>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</si>
  <si>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</si>
  <si>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</si>
  <si>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</si>
  <si>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</si>
  <si>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</si>
  <si>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</si>
  <si>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</si>
  <si>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</si>
  <si>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</si>
  <si>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</si>
  <si>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</si>
  <si>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</si>
  <si>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</si>
  <si>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</si>
  <si>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</si>
  <si>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</si>
  <si>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</si>
  <si>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</si>
  <si>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</si>
  <si>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</si>
  <si>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</si>
  <si>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</si>
  <si>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</si>
  <si>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</si>
  <si>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</si>
  <si>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</si>
  <si>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</si>
  <si>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</si>
  <si>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</si>
  <si>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</si>
  <si>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</si>
  <si>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</si>
  <si>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</si>
  <si>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</si>
  <si>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</si>
  <si>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</si>
  <si>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</si>
  <si>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</si>
  <si>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</si>
  <si>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</si>
  <si>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</si>
  <si>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</si>
  <si>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</si>
  <si>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</si>
  <si>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</si>
  <si>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</si>
  <si>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</si>
  <si>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</si>
  <si>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</si>
  <si>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</si>
  <si>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</si>
  <si>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</si>
  <si>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</si>
  <si>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</si>
  <si>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</si>
  <si>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</si>
  <si>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</si>
  <si>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</si>
  <si>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</si>
  <si>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</si>
  <si>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</si>
  <si>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</si>
  <si>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</si>
  <si>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</si>
  <si>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</si>
  <si>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</si>
  <si>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</si>
  <si>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</si>
  <si>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</si>
  <si>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</si>
  <si>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</si>
  <si>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</si>
  <si>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</si>
  <si>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</si>
  <si>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</si>
  <si>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</si>
  <si>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</si>
  <si>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</si>
  <si>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</si>
  <si>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</si>
  <si>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</si>
  <si>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</si>
  <si>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</si>
  <si>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</si>
  <si>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</si>
  <si>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</si>
  <si>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</si>
  <si>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</si>
  <si>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</si>
  <si>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</si>
  <si>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</si>
  <si>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</si>
  <si>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</si>
  <si>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</si>
  <si>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</si>
  <si>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</si>
  <si>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</si>
  <si>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</si>
  <si>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</si>
  <si>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</si>
  <si>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</si>
  <si>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</si>
  <si>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</si>
  <si>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</si>
  <si>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</si>
  <si>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</si>
  <si>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</si>
  <si>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</si>
  <si>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</si>
  <si>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</si>
  <si>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</si>
  <si>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</si>
  <si>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</si>
  <si>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</si>
  <si>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</si>
  <si>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</si>
  <si>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</si>
  <si>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</si>
  <si>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</si>
  <si>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</si>
  <si>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</si>
  <si>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</si>
  <si>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</si>
  <si>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</si>
  <si>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</si>
  <si>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</si>
  <si>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</si>
  <si>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</si>
  <si>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</si>
  <si>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</si>
  <si>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</si>
  <si>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</si>
  <si>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</si>
  <si>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</si>
  <si>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</si>
  <si>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</si>
  <si>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</si>
  <si>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</si>
  <si>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</si>
  <si>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</si>
  <si>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</si>
  <si>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</si>
  <si>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</si>
  <si>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</si>
  <si>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</si>
  <si>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</si>
  <si>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</si>
  <si>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</si>
  <si>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</si>
  <si>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</si>
  <si>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</si>
  <si>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</si>
  <si>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</si>
  <si>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</si>
  <si>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</si>
  <si>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</si>
  <si>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</si>
  <si>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</si>
  <si>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</si>
  <si>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</si>
  <si>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</si>
  <si>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</si>
  <si>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</si>
  <si>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</si>
  <si>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</si>
  <si>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</si>
  <si>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</si>
  <si>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</si>
  <si>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</si>
  <si>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</si>
  <si>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</si>
  <si>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</si>
  <si>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</si>
  <si>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</si>
  <si>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</si>
  <si>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</si>
  <si>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</si>
  <si>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</si>
  <si>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</si>
  <si>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</si>
  <si>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</si>
  <si>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</si>
  <si>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</si>
  <si>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</si>
  <si>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</si>
  <si>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</si>
  <si>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</si>
  <si>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</si>
  <si>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</si>
  <si>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</si>
  <si>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</si>
  <si>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</si>
  <si>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</si>
  <si>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</si>
  <si>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</si>
  <si>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</si>
  <si>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</si>
  <si>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</si>
  <si>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</si>
  <si>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</si>
  <si>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</si>
  <si>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</si>
  <si>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</si>
  <si>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</si>
  <si>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</si>
  <si>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</si>
  <si>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</si>
  <si>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</si>
  <si>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</si>
  <si>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</si>
  <si>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</si>
  <si>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</si>
  <si>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</si>
  <si>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</si>
  <si>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</si>
  <si>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</si>
  <si>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</si>
  <si>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</si>
  <si>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</si>
  <si>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</si>
  <si>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</si>
  <si>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</si>
  <si>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</si>
  <si>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</si>
  <si>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</si>
  <si>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</si>
  <si>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</si>
  <si>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</si>
  <si>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</si>
  <si>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</si>
  <si>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</si>
  <si>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</si>
  <si>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</si>
  <si>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</si>
  <si>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</si>
  <si>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</si>
  <si>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</si>
  <si>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</si>
  <si>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</si>
  <si>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</si>
  <si>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</si>
  <si>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</si>
  <si>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</si>
  <si>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</si>
  <si>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</si>
  <si>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</si>
  <si>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</si>
  <si>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</si>
  <si>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</si>
  <si>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</si>
  <si>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</si>
  <si>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</si>
  <si>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</si>
  <si>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</si>
  <si>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</si>
  <si>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</si>
  <si>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</si>
  <si>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</si>
  <si>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</si>
  <si>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</si>
  <si>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</si>
  <si>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</si>
  <si>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</si>
  <si>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</si>
  <si>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</si>
  <si>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</si>
  <si>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</si>
  <si>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</si>
  <si>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</si>
  <si>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</si>
  <si>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</si>
  <si>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</si>
  <si>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</si>
  <si>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</si>
  <si>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</si>
  <si>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</si>
  <si>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</si>
  <si>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</si>
  <si>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</si>
  <si>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</si>
  <si>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</si>
  <si>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</si>
  <si>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</si>
  <si>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</si>
  <si>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</si>
  <si>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</si>
  <si>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</si>
  <si>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</si>
  <si>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</si>
  <si>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</si>
  <si>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</si>
  <si>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</si>
  <si>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</si>
  <si>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</si>
  <si>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</si>
  <si>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</si>
  <si>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</si>
  <si>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</si>
  <si>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</si>
  <si>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</si>
  <si>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</si>
  <si>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</si>
  <si>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</si>
  <si>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</si>
  <si>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</si>
  <si>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</si>
  <si>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</si>
  <si>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</si>
  <si>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</si>
  <si>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</si>
  <si>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</si>
  <si>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</si>
  <si>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</si>
  <si>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</si>
  <si>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</si>
  <si>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</si>
  <si>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</si>
  <si>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</si>
  <si>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</si>
  <si>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</si>
  <si>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</si>
  <si>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</si>
  <si>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</si>
  <si>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</si>
  <si>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</si>
  <si>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</si>
  <si>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</si>
  <si>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</si>
  <si>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</si>
  <si>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</si>
  <si>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</si>
  <si>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</si>
  <si>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</si>
  <si>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</si>
  <si>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</si>
  <si>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</si>
  <si>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</si>
  <si>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</si>
  <si>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</si>
  <si>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</si>
  <si>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</si>
  <si>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</si>
  <si>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</si>
  <si>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</si>
  <si>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</si>
  <si>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</si>
  <si>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</si>
  <si>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</si>
  <si>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</si>
  <si>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</si>
  <si>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</si>
  <si>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</si>
  <si>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</si>
  <si>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</si>
  <si>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</si>
  <si>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</si>
  <si>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</si>
  <si>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</si>
  <si>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</si>
  <si>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</si>
  <si>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</si>
  <si>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</si>
  <si>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</si>
  <si>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</si>
  <si>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</si>
  <si>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</si>
  <si>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</si>
  <si>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</si>
  <si>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</si>
  <si>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</si>
  <si>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</si>
  <si>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</si>
  <si>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</si>
  <si>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</si>
  <si>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</si>
  <si>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</si>
  <si>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</si>
  <si>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</si>
  <si>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</si>
  <si>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</si>
  <si>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</si>
  <si>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</si>
  <si>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</si>
  <si>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</si>
  <si>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</si>
  <si>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</si>
  <si>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</si>
  <si>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</si>
  <si>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</si>
  <si>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</si>
  <si>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</si>
  <si>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</si>
  <si>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</si>
  <si>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</si>
  <si>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</si>
  <si>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</si>
  <si>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</si>
  <si>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</si>
  <si>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</si>
  <si>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</si>
  <si>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</si>
  <si>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</si>
  <si>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</si>
  <si>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</si>
  <si>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</si>
  <si>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</si>
  <si>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</si>
  <si>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</si>
  <si>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</si>
  <si>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</si>
  <si>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</si>
  <si>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</si>
  <si>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</si>
  <si>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</si>
  <si>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</si>
  <si>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</si>
  <si>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</si>
  <si>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</si>
  <si>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</si>
  <si>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</si>
  <si>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</si>
  <si>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</si>
  <si>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</si>
  <si>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</si>
  <si>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</si>
  <si>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</si>
  <si>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</si>
  <si>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</si>
  <si>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</si>
  <si>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</si>
  <si>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</si>
  <si>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</si>
  <si>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</si>
  <si>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</si>
  <si>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</si>
  <si>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</si>
  <si>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</si>
  <si>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</si>
  <si>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</si>
  <si>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</si>
  <si>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</si>
  <si>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</si>
  <si>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</si>
  <si>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</si>
  <si>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</si>
  <si>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</si>
  <si>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</si>
  <si>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</si>
  <si>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</si>
  <si>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</si>
  <si>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</si>
  <si>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</si>
  <si>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</si>
  <si>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</si>
  <si>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</si>
  <si>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</si>
  <si>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</si>
  <si>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</si>
  <si>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</si>
  <si>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</si>
  <si>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</si>
  <si>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</si>
  <si>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</si>
  <si>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</si>
  <si>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</si>
  <si>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</si>
  <si>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</si>
  <si>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</si>
  <si>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</si>
  <si>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</si>
  <si>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</si>
  <si>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</si>
  <si>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</si>
  <si>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</si>
  <si>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</si>
  <si>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</si>
  <si>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</si>
  <si>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</si>
  <si>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</si>
  <si>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</si>
  <si>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</si>
  <si>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</si>
  <si>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</si>
  <si>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</si>
  <si>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</si>
  <si>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</si>
  <si>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</si>
  <si>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</si>
  <si>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</si>
  <si>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</si>
  <si>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</si>
  <si>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</si>
  <si>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</si>
  <si>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</si>
  <si>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</si>
  <si>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</si>
  <si>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</si>
  <si>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</si>
  <si>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</si>
  <si>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</si>
  <si>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</si>
  <si>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</si>
  <si>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</si>
  <si>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</si>
  <si>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</si>
  <si>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</si>
  <si>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</si>
  <si>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</si>
  <si>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</si>
  <si>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</si>
  <si>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</si>
  <si>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</si>
  <si>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</si>
  <si>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</si>
  <si>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</si>
  <si>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</si>
  <si>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</si>
  <si>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</si>
  <si>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</si>
  <si>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</si>
  <si>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</si>
  <si>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</si>
  <si>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</si>
  <si>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</si>
  <si>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</si>
  <si>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</si>
  <si>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</si>
  <si>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</si>
  <si>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</si>
  <si>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</si>
  <si>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</si>
  <si>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</si>
  <si>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</si>
  <si>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</si>
  <si>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</si>
  <si>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</si>
  <si>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</si>
  <si>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</si>
  <si>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</si>
  <si>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</si>
  <si>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</si>
  <si>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</si>
  <si>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</si>
  <si>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</si>
  <si>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</si>
  <si>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</si>
  <si>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</si>
  <si>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</si>
  <si>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</si>
  <si>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</si>
  <si>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</si>
  <si>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</si>
  <si>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</si>
  <si>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</si>
  <si>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</si>
  <si>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</si>
  <si>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</si>
  <si>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</si>
  <si>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</si>
  <si>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</si>
  <si>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</si>
  <si>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</si>
  <si>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</si>
  <si>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</si>
  <si>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</si>
  <si>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</si>
  <si>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</si>
  <si>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</si>
  <si>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</si>
  <si>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</si>
  <si>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</si>
  <si>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</si>
  <si>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</si>
  <si>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</si>
  <si>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</si>
  <si>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</si>
  <si>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</si>
  <si>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</si>
  <si>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</si>
  <si>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</si>
  <si>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</si>
  <si>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</si>
  <si>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</si>
  <si>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</si>
  <si>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</si>
  <si>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</si>
  <si>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</si>
  <si>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</si>
  <si>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</si>
  <si>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</si>
  <si>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</si>
  <si>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</si>
  <si>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</si>
  <si>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</si>
  <si>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</si>
  <si>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</si>
  <si>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</si>
  <si>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</si>
  <si>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</si>
  <si>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</si>
  <si>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</si>
  <si>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</si>
  <si>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</si>
  <si>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</si>
  <si>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</si>
  <si>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</si>
  <si>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</si>
  <si>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</si>
  <si>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</si>
  <si>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</si>
  <si>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</si>
  <si>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</si>
  <si>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</si>
  <si>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</si>
  <si>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</si>
  <si>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</si>
  <si>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</si>
  <si>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</si>
  <si>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</si>
  <si>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</si>
  <si>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</si>
  <si>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</si>
  <si>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</si>
  <si>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</si>
  <si>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</si>
  <si>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</si>
  <si>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</si>
  <si>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</si>
  <si>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</si>
  <si>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</si>
  <si>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</si>
  <si>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</si>
  <si>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</si>
  <si>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</si>
  <si>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</si>
  <si>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</si>
  <si>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</si>
  <si>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</si>
  <si>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</si>
  <si>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</si>
  <si>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</si>
  <si>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</si>
  <si>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</si>
  <si>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</si>
  <si>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</si>
  <si>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</si>
  <si>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</si>
  <si>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</si>
  <si>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</si>
  <si>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</si>
  <si>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</si>
  <si>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</si>
  <si>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</si>
  <si>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</si>
  <si>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</si>
  <si>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</si>
  <si>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</si>
  <si>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</si>
  <si>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</si>
  <si>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</si>
  <si>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</si>
  <si>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</si>
  <si>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</si>
  <si>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</si>
  <si>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</si>
  <si>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</si>
  <si>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</si>
  <si>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</si>
  <si>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</si>
  <si>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</si>
  <si>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</si>
  <si>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</si>
  <si>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</si>
  <si>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</si>
  <si>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</si>
  <si>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</si>
  <si>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</si>
  <si>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</si>
  <si>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</si>
  <si>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</si>
  <si>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</si>
  <si>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</si>
  <si>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</si>
  <si>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</si>
  <si>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</si>
  <si>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</si>
  <si>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</si>
  <si>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</si>
  <si>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</si>
  <si>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</si>
  <si>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</si>
  <si>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</si>
  <si>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</si>
  <si>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</si>
  <si>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</si>
  <si>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</si>
  <si>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</si>
  <si>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</si>
  <si>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</si>
  <si>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</si>
  <si>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</si>
  <si>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</si>
  <si>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</si>
  <si>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</si>
  <si>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</si>
  <si>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</si>
  <si>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</si>
  <si>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</si>
  <si>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</si>
  <si>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</si>
  <si>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</si>
  <si>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</si>
  <si>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</si>
  <si>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</si>
  <si>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</si>
  <si>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</si>
  <si>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</si>
  <si>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</si>
  <si>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</si>
  <si>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</si>
  <si>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</si>
  <si>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</si>
  <si>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</si>
  <si>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</si>
  <si>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</si>
  <si>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</si>
  <si>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</si>
  <si>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</si>
  <si>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</si>
  <si>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</si>
  <si>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</si>
  <si>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</si>
  <si>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</si>
  <si>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</si>
  <si>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</si>
  <si>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</si>
  <si>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</si>
  <si>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</si>
  <si>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</si>
  <si>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</si>
  <si>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</si>
  <si>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</si>
  <si>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</si>
  <si>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</si>
  <si>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</si>
  <si>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</si>
  <si>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</si>
  <si>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</si>
  <si>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</si>
  <si>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</si>
  <si>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</si>
  <si>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</si>
  <si>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</si>
  <si>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</si>
  <si>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</si>
  <si>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</si>
  <si>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</si>
  <si>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</si>
  <si>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</si>
  <si>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</si>
  <si>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</si>
  <si>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</si>
  <si>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</si>
  <si>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</si>
  <si>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</si>
  <si>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</si>
  <si>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</si>
  <si>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</si>
  <si>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</si>
  <si>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</si>
  <si>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</si>
  <si>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</si>
  <si>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</si>
  <si>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</si>
  <si>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</si>
  <si>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</si>
  <si>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</si>
  <si>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</si>
  <si>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</si>
  <si>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</si>
  <si>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</si>
  <si>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</si>
  <si>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</si>
  <si>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</si>
  <si>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</si>
  <si>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</si>
  <si>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</si>
  <si>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</si>
  <si>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</si>
  <si>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</si>
  <si>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</si>
  <si>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</si>
  <si>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</si>
  <si>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</si>
  <si>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</si>
  <si>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</si>
  <si>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</si>
  <si>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</si>
  <si>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</si>
  <si>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</si>
  <si>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</si>
  <si>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</si>
  <si>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</si>
  <si>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</si>
  <si>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</si>
  <si>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</si>
  <si>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</si>
  <si>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</si>
  <si>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</si>
  <si>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</si>
  <si>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</si>
  <si>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</si>
  <si>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</si>
  <si>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</si>
  <si>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</si>
  <si>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</si>
  <si>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</si>
  <si>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</si>
  <si>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</si>
  <si>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</si>
  <si>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</si>
  <si>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</si>
  <si>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</si>
  <si>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</si>
  <si>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</si>
  <si>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</si>
  <si>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</si>
  <si>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</si>
  <si>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</si>
  <si>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</si>
  <si>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</si>
  <si>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</si>
  <si>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</si>
  <si>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</si>
  <si>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</si>
  <si>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</si>
  <si>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</si>
  <si>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</si>
  <si>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</si>
  <si>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</si>
  <si>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</si>
  <si>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</si>
  <si>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</si>
  <si>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</si>
  <si>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</si>
  <si>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</si>
  <si>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</si>
  <si>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</si>
  <si>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</si>
  <si>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</si>
  <si>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</si>
  <si>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</si>
  <si>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</si>
  <si>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</si>
  <si>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</si>
  <si>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</si>
  <si>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</si>
  <si>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</si>
  <si>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</si>
  <si>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</si>
  <si>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</si>
  <si>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</si>
  <si>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</si>
  <si>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</si>
  <si>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</si>
  <si>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</si>
  <si>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</si>
  <si>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</si>
  <si>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</si>
  <si>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</si>
  <si>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</si>
  <si>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</si>
  <si>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</si>
  <si>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</si>
  <si>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</si>
  <si>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</si>
  <si>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</si>
  <si>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</si>
  <si>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</si>
  <si>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</si>
  <si>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</si>
  <si>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</si>
  <si>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</si>
  <si>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</si>
  <si>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</si>
  <si>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</si>
  <si>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</si>
  <si>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</si>
  <si>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</si>
  <si>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</si>
  <si>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</si>
  <si>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</si>
  <si>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</si>
  <si>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</si>
  <si>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</si>
  <si>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</si>
  <si>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</si>
  <si>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</si>
  <si>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</si>
  <si>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</si>
  <si>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</si>
  <si>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</si>
  <si>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</si>
  <si>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</si>
  <si>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</si>
  <si>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</si>
  <si>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</si>
  <si>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</si>
  <si>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</si>
  <si>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</si>
  <si>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</si>
  <si>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</si>
  <si>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</si>
  <si>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</si>
  <si>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</si>
  <si>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</si>
  <si>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</si>
  <si>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</si>
  <si>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</si>
  <si>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</si>
  <si>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</si>
  <si>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</si>
  <si>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</si>
  <si>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</si>
  <si>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</si>
  <si>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</si>
  <si>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</si>
  <si>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</si>
  <si>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</si>
  <si>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</si>
  <si>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</si>
  <si>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</si>
  <si>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</si>
  <si>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</si>
  <si>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</si>
  <si>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</si>
  <si>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</si>
  <si>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</si>
  <si>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</si>
  <si>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</si>
  <si>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</si>
  <si>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</si>
  <si>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</si>
  <si>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</si>
  <si>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</si>
  <si>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</si>
  <si>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</si>
  <si>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</si>
  <si>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</si>
  <si>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</si>
  <si>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</si>
  <si>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</si>
  <si>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</si>
  <si>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</si>
  <si>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</si>
  <si>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</si>
  <si>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</si>
  <si>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</si>
  <si>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</si>
  <si>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</si>
  <si>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</si>
  <si>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</si>
  <si>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</si>
  <si>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</si>
  <si>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</si>
  <si>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</si>
  <si>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</si>
  <si>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</si>
  <si>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</si>
  <si>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</si>
  <si>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</si>
  <si>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</si>
  <si>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</si>
  <si>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</si>
  <si>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</si>
  <si>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</si>
  <si>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</si>
  <si>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</si>
  <si>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</si>
  <si>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</si>
  <si>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</si>
  <si>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</si>
  <si>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</si>
  <si>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</si>
  <si>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</si>
  <si>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</si>
  <si>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</si>
  <si>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</si>
  <si>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</si>
  <si>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</si>
  <si>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</si>
  <si>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</si>
  <si>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</si>
  <si>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</si>
  <si>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</si>
  <si>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</si>
  <si>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</si>
  <si>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</si>
  <si>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</si>
  <si>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</si>
  <si>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</si>
  <si>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</si>
  <si>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</si>
  <si>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</si>
  <si>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</si>
  <si>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</si>
  <si>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</si>
  <si>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</si>
  <si>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</si>
  <si>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</si>
  <si>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</si>
  <si>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</si>
  <si>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</si>
  <si>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</si>
  <si>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</si>
  <si>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</si>
  <si>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</si>
  <si>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</si>
  <si>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</si>
  <si>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</si>
  <si>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</si>
  <si>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</si>
  <si>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</si>
  <si>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</si>
  <si>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</si>
  <si>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</si>
  <si>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</si>
  <si>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</si>
  <si>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</si>
  <si>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</si>
  <si>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</si>
  <si>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</si>
  <si>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</si>
  <si>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</si>
  <si>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</si>
  <si>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</si>
  <si>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</si>
  <si>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</si>
  <si>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</si>
  <si>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</si>
  <si>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</si>
  <si>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</si>
  <si>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</si>
  <si>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</si>
  <si>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</si>
  <si>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</si>
  <si>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</si>
  <si>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</si>
  <si>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</si>
  <si>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</si>
  <si>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</si>
  <si>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</si>
  <si>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</si>
  <si>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</si>
  <si>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</si>
  <si>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</si>
  <si>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</si>
  <si>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</si>
  <si>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</si>
  <si>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</si>
  <si>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</si>
  <si>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</si>
  <si>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</si>
  <si>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</si>
  <si>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</si>
  <si>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</si>
  <si>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</si>
  <si>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</si>
  <si>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</si>
  <si>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</si>
  <si>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</si>
  <si>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</si>
  <si>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</si>
  <si>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</si>
  <si>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</si>
  <si>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</si>
  <si>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</si>
  <si>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</si>
  <si>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</si>
  <si>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</si>
  <si>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</si>
  <si>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</si>
  <si>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</si>
  <si>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</si>
  <si>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</si>
  <si>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</si>
  <si>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</si>
  <si>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</si>
  <si>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</si>
  <si>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</si>
  <si>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</si>
  <si>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</si>
  <si>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</si>
  <si>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</si>
  <si>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</si>
  <si>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</si>
  <si>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</si>
  <si>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</si>
  <si>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</si>
  <si>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</si>
  <si>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</si>
  <si>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</si>
  <si>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</si>
  <si>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</si>
  <si>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</si>
  <si>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</si>
  <si>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</si>
  <si>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</si>
  <si>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</si>
  <si>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</si>
  <si>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</si>
  <si>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</si>
  <si>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</si>
  <si>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</si>
  <si>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</si>
  <si>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</si>
  <si>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</si>
  <si>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</si>
  <si>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</si>
  <si>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</si>
  <si>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</si>
  <si>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</si>
  <si>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</si>
  <si>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</si>
  <si>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</si>
  <si>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</si>
  <si>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</si>
  <si>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</si>
  <si>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</si>
  <si>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</si>
  <si>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</si>
  <si>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</si>
  <si>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</si>
  <si>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</si>
  <si>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</si>
  <si>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</si>
  <si>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</si>
  <si>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</si>
  <si>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</si>
  <si>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</si>
  <si>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</si>
  <si>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</si>
  <si>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</si>
  <si>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</si>
  <si>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</si>
  <si>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</si>
  <si>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</si>
  <si>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</si>
  <si>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</si>
  <si>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</si>
  <si>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</si>
  <si>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</si>
  <si>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</si>
  <si>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</si>
  <si>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</si>
  <si>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</si>
  <si>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</si>
  <si>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</si>
  <si>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</si>
  <si>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</si>
  <si>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</si>
  <si>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</si>
  <si>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</si>
  <si>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</si>
  <si>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</si>
  <si>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</si>
  <si>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</si>
  <si>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</si>
  <si>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</si>
  <si>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</si>
  <si>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</si>
  <si>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</si>
  <si>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</si>
  <si>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</si>
  <si>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</si>
  <si>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</si>
  <si>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</si>
  <si>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</si>
  <si>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</si>
  <si>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</si>
  <si>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</si>
  <si>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</si>
  <si>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</si>
  <si>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</si>
  <si>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</si>
  <si>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</si>
  <si>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</si>
  <si>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</si>
  <si>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</si>
  <si>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</si>
  <si>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</si>
  <si>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</si>
  <si>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</si>
  <si>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</si>
  <si>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</si>
  <si>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</si>
  <si>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</si>
  <si>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</si>
  <si>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</si>
  <si>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</si>
  <si>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</si>
  <si>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</si>
  <si>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</si>
  <si>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</si>
  <si>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</si>
  <si>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</si>
  <si>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</si>
  <si>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</si>
  <si>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</si>
  <si>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</si>
  <si>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</si>
  <si>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</si>
  <si>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</si>
  <si>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</si>
  <si>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</si>
  <si>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</si>
  <si>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</si>
  <si>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</si>
  <si>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</si>
  <si>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</si>
  <si>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</si>
  <si>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</si>
  <si>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</si>
  <si>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</si>
  <si>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</si>
  <si>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</si>
  <si>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</si>
  <si>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</si>
  <si>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</si>
  <si>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</si>
  <si>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</si>
  <si>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</si>
  <si>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</si>
  <si>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</si>
  <si>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</si>
  <si>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</si>
  <si>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</si>
  <si>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</si>
  <si>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</si>
  <si>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</si>
  <si>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</si>
  <si>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</si>
  <si>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</si>
  <si>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</si>
  <si>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</si>
  <si>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</si>
  <si>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</si>
  <si>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</si>
  <si>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</si>
  <si>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</si>
  <si>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</si>
  <si>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</si>
  <si>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</si>
  <si>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</si>
  <si>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</si>
  <si>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</si>
  <si>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</si>
  <si>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</si>
  <si>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</si>
  <si>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</si>
  <si>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</si>
  <si>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</si>
  <si>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</si>
  <si>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</si>
  <si>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</si>
  <si>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</si>
  <si>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</si>
  <si>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</si>
  <si>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</si>
  <si>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</si>
  <si>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</si>
  <si>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</si>
  <si>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</si>
  <si>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</si>
  <si>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</si>
  <si>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</si>
  <si>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</si>
  <si>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</si>
  <si>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</si>
  <si>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</si>
  <si>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</si>
  <si>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</si>
  <si>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</si>
  <si>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</si>
  <si>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</si>
  <si>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</si>
  <si>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</si>
  <si>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</si>
  <si>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</si>
  <si>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</si>
  <si>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</si>
  <si>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</si>
  <si>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</si>
  <si>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</si>
  <si>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</si>
  <si>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</si>
  <si>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</si>
  <si>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</si>
  <si>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</si>
  <si>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</si>
  <si>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</si>
  <si>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</si>
  <si>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</si>
  <si>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</si>
  <si>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</si>
  <si>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</si>
  <si>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</si>
  <si>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</si>
  <si>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</si>
  <si>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</si>
  <si>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</si>
  <si>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</si>
  <si>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</si>
  <si>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</si>
  <si>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</si>
  <si>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</si>
  <si>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</si>
  <si>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</si>
  <si>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</si>
  <si>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</si>
  <si>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</si>
  <si>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</si>
  <si>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</si>
  <si>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</si>
  <si>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</si>
  <si>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</si>
  <si>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</si>
  <si>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</si>
  <si>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</si>
  <si>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</si>
  <si>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</si>
  <si>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</si>
  <si>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</si>
  <si>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</si>
  <si>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</si>
  <si>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</si>
  <si>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</si>
  <si>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</si>
  <si>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</si>
  <si>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</si>
  <si>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</si>
  <si>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</si>
  <si>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</si>
  <si>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</si>
  <si>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</si>
  <si>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</si>
  <si>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</si>
  <si>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</si>
  <si>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</si>
  <si>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</si>
  <si>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</si>
  <si>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</si>
  <si>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</si>
  <si>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</si>
  <si>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</si>
  <si>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</si>
  <si>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</si>
  <si>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</si>
  <si>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</si>
  <si>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</si>
  <si>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</si>
  <si>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</si>
  <si>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</si>
  <si>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</si>
  <si>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</si>
  <si>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</si>
  <si>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</si>
  <si>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</si>
  <si>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</si>
  <si>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</si>
  <si>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</si>
  <si>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</si>
  <si>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</si>
  <si>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</si>
  <si>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</si>
  <si>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</si>
  <si>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</si>
  <si>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</si>
  <si>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</si>
  <si>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</si>
  <si>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</si>
  <si>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</si>
  <si>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</si>
  <si>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</si>
  <si>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</si>
  <si>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</si>
  <si>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</si>
  <si>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</si>
  <si>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</si>
  <si>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</si>
  <si>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</si>
  <si>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</si>
  <si>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</si>
  <si>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</si>
  <si>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</si>
  <si>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</si>
  <si>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</si>
  <si>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</si>
  <si>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</si>
  <si>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</si>
  <si>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</si>
  <si>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</si>
  <si>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</si>
  <si>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</si>
  <si>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</si>
  <si>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</si>
  <si>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</si>
  <si>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</si>
  <si>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</si>
  <si>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</si>
  <si>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</si>
  <si>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</si>
  <si>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</si>
  <si>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</si>
  <si>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</si>
  <si>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</si>
  <si>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</si>
  <si>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</si>
  <si>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</si>
  <si>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</si>
  <si>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</si>
  <si>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</si>
  <si>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</si>
  <si>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</si>
  <si>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</si>
  <si>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</si>
  <si>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</si>
  <si>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</si>
  <si>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</si>
  <si>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</si>
  <si>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</si>
  <si>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</si>
  <si>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</si>
  <si>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</si>
  <si>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</si>
  <si>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</si>
  <si>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</si>
  <si>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</si>
  <si>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</si>
  <si>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</si>
  <si>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</si>
  <si>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</si>
  <si>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</si>
  <si>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</si>
  <si>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</si>
  <si>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</si>
  <si>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</si>
  <si>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</si>
  <si>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</si>
  <si>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</si>
  <si>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</si>
  <si>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</si>
  <si>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</si>
  <si>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</si>
  <si>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</si>
  <si>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</si>
  <si>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</si>
  <si>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</si>
  <si>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</si>
  <si>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</si>
  <si>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</si>
  <si>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</si>
  <si>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</si>
  <si>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</si>
  <si>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</si>
  <si>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</si>
  <si>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</si>
  <si>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</si>
  <si>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</si>
  <si>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</si>
  <si>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</si>
  <si>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</si>
  <si>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</si>
  <si>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</si>
  <si>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</si>
  <si>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</si>
  <si>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</si>
  <si>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</si>
  <si>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</si>
  <si>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</si>
  <si>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</si>
  <si>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</si>
  <si>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</si>
  <si>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</si>
  <si>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</si>
  <si>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</si>
  <si>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</si>
  <si>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</si>
  <si>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</si>
  <si>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</si>
  <si>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</si>
  <si>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</si>
  <si>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</si>
  <si>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</si>
  <si>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</si>
  <si>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</si>
  <si>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</si>
  <si>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</si>
  <si>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</si>
  <si>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</si>
  <si>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</si>
  <si>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</si>
  <si>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</si>
  <si>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</si>
  <si>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</si>
  <si>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</si>
  <si>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</si>
  <si>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</si>
  <si>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</si>
  <si>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</si>
  <si>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</si>
  <si>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</si>
  <si>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</si>
  <si>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</si>
  <si>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</si>
  <si>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</si>
  <si>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</si>
  <si>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</si>
  <si>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</si>
  <si>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</si>
  <si>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</si>
  <si>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</si>
  <si>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</si>
  <si>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</si>
  <si>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</si>
  <si>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</si>
  <si>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</si>
  <si>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</si>
  <si>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</si>
  <si>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</si>
  <si>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</si>
  <si>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</si>
  <si>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</si>
  <si>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</si>
  <si>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</si>
  <si>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</si>
  <si>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</si>
  <si>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</si>
  <si>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</si>
  <si>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</si>
  <si>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</si>
  <si>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</si>
  <si>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</si>
  <si>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</si>
  <si>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</si>
  <si>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</si>
  <si>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</si>
  <si>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</si>
  <si>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</si>
  <si>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</si>
  <si>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</si>
  <si>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</si>
  <si>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</si>
  <si>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</si>
  <si>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</si>
  <si>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</si>
  <si>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</si>
  <si>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</si>
  <si>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</si>
  <si>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</si>
  <si>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</si>
  <si>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</si>
  <si>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</si>
  <si>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</si>
  <si>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</si>
  <si>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</si>
  <si>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</si>
  <si>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</si>
  <si>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</si>
  <si>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</si>
  <si>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</si>
  <si>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</si>
  <si>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</si>
  <si>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</si>
  <si>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</si>
  <si>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</si>
  <si>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</si>
  <si>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</si>
  <si>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</si>
  <si>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</si>
  <si>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</si>
  <si>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</si>
  <si>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</si>
  <si>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</si>
  <si>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</si>
  <si>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</si>
  <si>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</si>
  <si>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</si>
  <si>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</si>
  <si>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</si>
  <si>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</si>
  <si>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</si>
  <si>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</si>
  <si>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</si>
  <si>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</si>
  <si>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</si>
  <si>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</si>
  <si>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</si>
  <si>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</si>
  <si>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</si>
  <si>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</si>
  <si>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</si>
  <si>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</si>
  <si>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</si>
  <si>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</si>
  <si>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</si>
  <si>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</si>
  <si>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</si>
  <si>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</si>
  <si>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</si>
  <si>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</si>
  <si>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</si>
  <si>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</si>
  <si>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</si>
  <si>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</si>
  <si>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</si>
  <si>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</si>
  <si>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</si>
  <si>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</si>
  <si>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</si>
  <si>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</si>
  <si>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</si>
  <si>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</si>
  <si>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</si>
  <si>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</si>
  <si>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</si>
  <si>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</si>
  <si>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</si>
  <si>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</si>
  <si>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</si>
  <si>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</si>
  <si>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</si>
  <si>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</si>
  <si>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</si>
  <si>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</si>
  <si>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</si>
  <si>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</si>
  <si>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</si>
  <si>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</si>
  <si>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</si>
  <si>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</si>
  <si>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</si>
  <si>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</si>
  <si>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</si>
  <si>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</si>
  <si>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</si>
  <si>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</si>
  <si>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</si>
  <si>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</si>
  <si>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</si>
  <si>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</si>
  <si>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</si>
  <si>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</si>
  <si>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</si>
  <si>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</si>
  <si>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</si>
  <si>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</si>
  <si>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</si>
  <si>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</si>
  <si>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</si>
  <si>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</si>
  <si>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</si>
  <si>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</si>
  <si>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</si>
  <si>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</si>
  <si>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</si>
  <si>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</si>
  <si>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</si>
  <si>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</si>
  <si>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</si>
  <si>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</si>
  <si>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</si>
  <si>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</si>
  <si>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</si>
  <si>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</si>
  <si>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</si>
  <si>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</si>
  <si>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</si>
  <si>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</si>
  <si>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</si>
  <si>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</si>
  <si>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</si>
  <si>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</si>
  <si>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</si>
  <si>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</si>
  <si>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</si>
  <si>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</si>
  <si>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</si>
  <si>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</si>
  <si>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</si>
  <si>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</si>
  <si>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</si>
  <si>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</si>
  <si>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</si>
  <si>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</si>
  <si>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</si>
  <si>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</si>
  <si>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</si>
  <si>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</si>
  <si>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</si>
  <si>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</si>
  <si>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</si>
  <si>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</si>
  <si>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</si>
  <si>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</si>
  <si>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</si>
  <si>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</si>
  <si>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</si>
  <si>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</si>
  <si>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</si>
  <si>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</si>
  <si>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</si>
  <si>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</si>
  <si>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</si>
  <si>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</si>
  <si>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</si>
  <si>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</si>
  <si>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</si>
  <si>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</si>
  <si>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</si>
  <si>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</si>
  <si>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</si>
  <si>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</si>
  <si>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</si>
  <si>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</si>
  <si>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</si>
  <si>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</si>
  <si>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</si>
  <si>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</si>
  <si>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</si>
  <si>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</si>
  <si>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</si>
  <si>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</si>
  <si>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</si>
  <si>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</si>
  <si>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</si>
  <si>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</si>
  <si>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</si>
  <si>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</si>
  <si>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</si>
  <si>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</si>
  <si>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</si>
  <si>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</si>
  <si>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</si>
  <si>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</si>
  <si>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</si>
  <si>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</si>
  <si>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</si>
  <si>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</si>
  <si>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</si>
  <si>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</si>
  <si>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</si>
  <si>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</si>
  <si>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</si>
  <si>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</si>
  <si>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</si>
  <si>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</si>
  <si>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</si>
  <si>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</si>
  <si>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</si>
  <si>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</si>
  <si>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</si>
  <si>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</si>
  <si>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</si>
  <si>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</si>
  <si>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</si>
  <si>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</si>
  <si>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</si>
  <si>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</si>
  <si>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</si>
  <si>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</si>
  <si>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</si>
  <si>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</si>
  <si>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</si>
  <si>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</si>
  <si>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</si>
  <si>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</si>
  <si>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</si>
  <si>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</si>
  <si>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</si>
  <si>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</si>
  <si>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</si>
  <si>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</si>
  <si>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</si>
  <si>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</si>
  <si>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</si>
  <si>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</si>
  <si>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</si>
  <si>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</si>
  <si>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</si>
  <si>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</si>
  <si>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</si>
  <si>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</si>
  <si>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</si>
  <si>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</si>
  <si>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</si>
  <si>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</si>
  <si>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</si>
  <si>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</si>
  <si>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</si>
  <si>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</si>
  <si>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</si>
  <si>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</si>
  <si>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</si>
  <si>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</si>
  <si>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</si>
  <si>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</si>
  <si>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</si>
  <si>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</si>
  <si>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</si>
  <si>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</si>
  <si>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</si>
  <si>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</si>
  <si>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</si>
  <si>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</si>
  <si>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</si>
  <si>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</si>
  <si>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</si>
  <si>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</si>
  <si>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</si>
  <si>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</si>
  <si>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</si>
  <si>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</si>
  <si>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</si>
  <si>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</si>
  <si>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</si>
  <si>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</si>
  <si>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</si>
  <si>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</si>
  <si>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</si>
  <si>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</si>
  <si>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</si>
  <si>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</si>
  <si>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</si>
  <si>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</si>
  <si>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</si>
  <si>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</si>
  <si>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</si>
  <si>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</si>
  <si>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</si>
  <si>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</si>
  <si>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</si>
  <si>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</si>
  <si>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</si>
  <si>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</si>
  <si>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</si>
  <si>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</si>
  <si>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</si>
  <si>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</si>
  <si>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</si>
  <si>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</si>
  <si>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</si>
  <si>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</si>
  <si>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</si>
  <si>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</si>
  <si>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</si>
  <si>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</si>
  <si>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</si>
  <si>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</si>
  <si>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</si>
  <si>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</si>
  <si>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</si>
  <si>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</si>
  <si>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</si>
  <si>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</si>
  <si>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</si>
  <si>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</si>
  <si>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</si>
  <si>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</si>
  <si>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</si>
  <si>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</si>
  <si>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</si>
  <si>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</si>
  <si>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</si>
  <si>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</si>
  <si>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</si>
  <si>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</si>
  <si>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</si>
  <si>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</si>
  <si>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</si>
  <si>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</si>
  <si>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</si>
  <si>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</si>
  <si>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</si>
  <si>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</si>
  <si>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</si>
  <si>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</si>
  <si>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</si>
  <si>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</si>
  <si>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</si>
  <si>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</si>
  <si>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</si>
  <si>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</si>
  <si>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</si>
  <si>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</si>
  <si>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</si>
  <si>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</si>
  <si>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</si>
  <si>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</si>
  <si>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</si>
  <si>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</si>
  <si>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</si>
  <si>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</si>
  <si>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</si>
  <si>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</si>
  <si>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</si>
  <si>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</si>
  <si>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</si>
  <si>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</si>
  <si>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</si>
  <si>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</si>
  <si>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</si>
  <si>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</si>
  <si>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</si>
  <si>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</si>
  <si>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</si>
  <si>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</si>
  <si>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</si>
  <si>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</si>
  <si>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</si>
  <si>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</si>
  <si>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</si>
  <si>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</si>
  <si>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</si>
  <si>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</si>
  <si>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</si>
  <si>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</si>
  <si>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</si>
  <si>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</si>
  <si>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</si>
  <si>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</si>
  <si>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</si>
  <si>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</si>
  <si>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</si>
  <si>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</si>
  <si>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</si>
  <si>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</si>
  <si>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</si>
  <si>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</si>
  <si>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</si>
  <si>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</si>
  <si>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</si>
  <si>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</si>
  <si>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</si>
  <si>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</si>
  <si>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</si>
  <si>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</si>
  <si>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</si>
  <si>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</si>
  <si>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</si>
  <si>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</si>
  <si>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</si>
  <si>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</si>
  <si>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</si>
  <si>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</si>
  <si>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</si>
  <si>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</si>
  <si>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</si>
  <si>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</si>
  <si>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</si>
  <si>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</si>
  <si>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</si>
  <si>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</si>
  <si>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</si>
  <si>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</si>
  <si>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</si>
  <si>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</si>
  <si>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</si>
  <si>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</si>
  <si>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</si>
  <si>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</si>
  <si>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</si>
  <si>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</si>
  <si>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</si>
  <si>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</si>
  <si>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</si>
  <si>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</si>
  <si>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</si>
  <si>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</si>
  <si>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</si>
  <si>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</si>
  <si>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</si>
  <si>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</si>
  <si>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</si>
  <si>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</si>
  <si>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</si>
  <si>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</si>
  <si>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</si>
  <si>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</si>
  <si>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</si>
  <si>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</si>
  <si>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</si>
  <si>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</si>
  <si>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</si>
  <si>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</si>
  <si>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</si>
  <si>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</si>
  <si>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</si>
  <si>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</si>
  <si>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</si>
  <si>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</si>
  <si>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</si>
  <si>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</si>
  <si>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</si>
  <si>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</si>
  <si>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</si>
  <si>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</si>
  <si>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</si>
  <si>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</si>
  <si>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</si>
  <si>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</si>
  <si>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</si>
  <si>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</si>
  <si>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</si>
  <si>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</si>
  <si>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</si>
  <si>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</si>
  <si>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</si>
  <si>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</si>
  <si>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</si>
  <si>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</si>
  <si>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</si>
  <si>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</si>
  <si>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</si>
  <si>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</si>
  <si>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</si>
  <si>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</si>
  <si>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</si>
  <si>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</si>
  <si>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</si>
  <si>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</si>
  <si>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</si>
  <si>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</si>
  <si>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</si>
  <si>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</si>
  <si>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</si>
  <si>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</si>
  <si>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</si>
  <si>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</si>
  <si>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</si>
  <si>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</si>
  <si>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</si>
  <si>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</si>
  <si>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</si>
  <si>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</si>
  <si>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</si>
  <si>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</si>
  <si>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</si>
  <si>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</si>
  <si>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</si>
  <si>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</si>
  <si>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</si>
  <si>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</si>
  <si>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</si>
  <si>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</si>
  <si>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</si>
  <si>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</si>
  <si>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</si>
  <si>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</si>
  <si>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</si>
  <si>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</si>
  <si>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</si>
  <si>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</si>
  <si>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</si>
  <si>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</si>
  <si>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</si>
  <si>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</si>
  <si>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</si>
  <si>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</si>
  <si>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</si>
  <si>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</si>
  <si>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</si>
  <si>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</si>
  <si>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</si>
  <si>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</si>
  <si>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</si>
  <si>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</si>
  <si>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</si>
  <si>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</si>
  <si>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</si>
  <si>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</si>
  <si>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</si>
  <si>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</si>
  <si>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</si>
  <si>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</si>
  <si>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</si>
  <si>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</si>
  <si>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</si>
  <si>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</si>
  <si>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</si>
  <si>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</si>
  <si>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</si>
  <si>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</si>
  <si>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</si>
  <si>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</si>
  <si>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</si>
  <si>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</si>
  <si>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</si>
  <si>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</si>
  <si>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</si>
  <si>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</si>
  <si>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</si>
  <si>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</si>
  <si>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</si>
  <si>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</si>
  <si>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</si>
  <si>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</si>
  <si>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</si>
  <si>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</si>
  <si>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</si>
  <si>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</si>
  <si>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</si>
  <si>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</si>
  <si>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</si>
  <si>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</si>
  <si>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</si>
  <si>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</si>
  <si>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</si>
  <si>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</si>
  <si>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</si>
  <si>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</si>
  <si>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</si>
  <si>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</si>
  <si>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</si>
  <si>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</si>
  <si>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</si>
  <si>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</si>
  <si>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</si>
  <si>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</si>
  <si>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</si>
  <si>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</si>
  <si>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</si>
  <si>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</si>
  <si>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</si>
  <si>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</si>
  <si>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</si>
  <si>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</si>
  <si>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</si>
  <si>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</si>
  <si>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</si>
  <si>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</si>
  <si>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</si>
  <si>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</si>
  <si>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</si>
  <si>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</si>
  <si>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</si>
  <si>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</si>
  <si>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</si>
  <si>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</si>
  <si>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</si>
  <si>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</si>
  <si>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</si>
  <si>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</si>
  <si>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</si>
  <si>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</si>
  <si>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</si>
  <si>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</si>
  <si>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</si>
  <si>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</si>
  <si>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</si>
  <si>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</si>
  <si>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</si>
  <si>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</si>
  <si>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</si>
  <si>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</si>
  <si>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</si>
  <si>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</si>
  <si>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</si>
  <si>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</si>
  <si>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</si>
  <si>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</si>
  <si>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</si>
  <si>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</si>
  <si>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</si>
  <si>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</si>
  <si>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</si>
  <si>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</si>
  <si>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</si>
  <si>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</si>
  <si>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</si>
  <si>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</si>
  <si>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</si>
  <si>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</si>
  <si>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</si>
  <si>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</si>
  <si>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</si>
  <si>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</si>
  <si>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</si>
  <si>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</si>
  <si>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</si>
  <si>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</si>
  <si>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</si>
  <si>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</si>
  <si>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</si>
  <si>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</si>
  <si>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</si>
  <si>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</si>
  <si>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</si>
  <si>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</si>
  <si>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</si>
  <si>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</si>
  <si>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</si>
  <si>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</si>
  <si>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</si>
  <si>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</si>
  <si>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</si>
  <si>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</si>
  <si>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</si>
  <si>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</si>
  <si>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</si>
  <si>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</si>
  <si>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</si>
  <si>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</si>
  <si>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</si>
  <si>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</si>
  <si>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</si>
  <si>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</si>
  <si>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</si>
  <si>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</si>
  <si>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</si>
  <si>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</si>
  <si>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</si>
  <si>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</si>
  <si>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</si>
  <si>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</si>
  <si>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</si>
  <si>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</si>
  <si>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</si>
  <si>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</si>
  <si>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</si>
  <si>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</si>
  <si>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</si>
  <si>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</si>
  <si>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</si>
  <si>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</si>
  <si>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</si>
  <si>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</si>
  <si>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</si>
  <si>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</si>
  <si>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</si>
  <si>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</si>
  <si>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</si>
  <si>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</si>
  <si>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</si>
  <si>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</si>
  <si>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</si>
  <si>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</si>
  <si>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</si>
  <si>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</si>
  <si>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</si>
  <si>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</si>
  <si>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</si>
  <si>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</si>
  <si>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</si>
  <si>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</si>
  <si>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</si>
  <si>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</si>
  <si>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</si>
  <si>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</si>
  <si>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</si>
  <si>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</si>
  <si>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</si>
  <si>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</si>
  <si>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</si>
  <si>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</si>
  <si>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</si>
  <si>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</si>
  <si>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</si>
  <si>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</si>
  <si>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</si>
  <si>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</si>
  <si>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</si>
  <si>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</si>
  <si>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</si>
  <si>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</si>
  <si>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</si>
  <si>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</si>
  <si>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</si>
  <si>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</si>
  <si>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</si>
  <si>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</si>
  <si>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</si>
  <si>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</si>
  <si>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</si>
  <si>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</si>
  <si>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</si>
  <si>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</si>
  <si>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</si>
  <si>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</si>
  <si>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</si>
  <si>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</si>
  <si>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</si>
  <si>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</si>
  <si>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</si>
  <si>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</si>
  <si>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</si>
  <si>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</si>
  <si>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</si>
  <si>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</si>
  <si>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</si>
  <si>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</si>
  <si>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</si>
  <si>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</si>
  <si>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</si>
  <si>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</si>
  <si>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</si>
  <si>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</si>
  <si>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</si>
  <si>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</si>
  <si>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</si>
  <si>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</si>
  <si>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</si>
  <si>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</si>
  <si>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</si>
  <si>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</si>
  <si>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</si>
  <si>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</si>
  <si>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</si>
  <si>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</si>
  <si>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</si>
  <si>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</si>
  <si>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</si>
  <si>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</si>
  <si>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</si>
  <si>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</si>
  <si>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</si>
  <si>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</si>
  <si>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</si>
  <si>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</si>
  <si>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</si>
  <si>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</si>
  <si>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</si>
  <si>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</si>
  <si>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</si>
  <si>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</si>
  <si>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</si>
  <si>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</si>
  <si>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</si>
  <si>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</si>
  <si>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</si>
  <si>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</si>
  <si>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</si>
  <si>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</si>
  <si>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</si>
  <si>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</si>
  <si>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</si>
  <si>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</si>
  <si>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</si>
  <si>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</si>
  <si>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</si>
  <si>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</si>
  <si>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</si>
  <si>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</si>
  <si>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</si>
  <si>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</si>
  <si>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</si>
  <si>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</si>
  <si>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</si>
  <si>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</si>
  <si>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</si>
  <si>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</si>
  <si>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</si>
  <si>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</si>
  <si>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</si>
  <si>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</si>
  <si>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</si>
  <si>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</si>
  <si>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</si>
  <si>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</si>
  <si>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</si>
  <si>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</si>
  <si>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</si>
  <si>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</si>
  <si>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</si>
  <si>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</si>
  <si>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</si>
  <si>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</si>
  <si>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</si>
  <si>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</si>
  <si>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</si>
  <si>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</si>
  <si>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</si>
  <si>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</si>
  <si>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</si>
  <si>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</si>
  <si>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</si>
  <si>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</si>
  <si>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</si>
  <si>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</si>
  <si>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</si>
  <si>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</si>
  <si>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</si>
  <si>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</si>
  <si>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</si>
  <si>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</si>
  <si>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</si>
  <si>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</si>
  <si>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</si>
  <si>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</si>
  <si>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</si>
  <si>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</si>
  <si>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</si>
  <si>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</si>
  <si>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</si>
  <si>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</si>
  <si>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</si>
  <si>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</si>
  <si>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</si>
  <si>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</si>
  <si>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</si>
  <si>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</si>
  <si>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</si>
  <si>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</si>
  <si>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</si>
  <si>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</si>
  <si>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</si>
  <si>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</si>
  <si>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</si>
  <si>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</si>
  <si>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</si>
  <si>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</si>
  <si>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</si>
  <si>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</si>
  <si>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</si>
  <si>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</si>
  <si>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</si>
  <si>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</si>
  <si>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</si>
  <si>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</si>
  <si>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</si>
  <si>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</si>
  <si>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</si>
  <si>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</si>
  <si>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</si>
  <si>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</si>
  <si>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</si>
  <si>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</si>
  <si>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</si>
  <si>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</si>
  <si>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</si>
  <si>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</si>
  <si>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</si>
  <si>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</si>
  <si>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</si>
  <si>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</si>
  <si>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</si>
  <si>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</si>
  <si>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</si>
  <si>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</si>
  <si>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</si>
  <si>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</si>
  <si>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</si>
  <si>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</si>
  <si>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</si>
  <si>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</si>
  <si>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</si>
  <si>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</si>
  <si>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</si>
  <si>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</si>
  <si>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</si>
  <si>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</si>
  <si>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</si>
  <si>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</si>
  <si>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</si>
  <si>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</si>
  <si>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</si>
  <si>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</si>
  <si>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</si>
  <si>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</si>
  <si>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</si>
  <si>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</si>
  <si>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</si>
  <si>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</si>
  <si>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</si>
  <si>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</si>
  <si>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</si>
  <si>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</si>
  <si>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</si>
  <si>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</si>
  <si>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</si>
  <si>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</si>
  <si>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</si>
  <si>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</si>
  <si>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</si>
  <si>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</si>
  <si>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</si>
  <si>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</si>
  <si>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</si>
  <si>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</si>
  <si>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</si>
  <si>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</si>
  <si>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</si>
  <si>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</si>
  <si>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</si>
  <si>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</si>
  <si>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</si>
  <si>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</si>
  <si>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</si>
  <si>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</si>
  <si>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</si>
  <si>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</si>
  <si>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</si>
  <si>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</si>
  <si>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</si>
  <si>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</si>
  <si>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</si>
  <si>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</si>
  <si>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</si>
  <si>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</si>
  <si>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</si>
  <si>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</si>
  <si>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</si>
  <si>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</si>
  <si>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</si>
  <si>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</si>
  <si>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</si>
  <si>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</si>
  <si>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</si>
  <si>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</si>
  <si>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</si>
  <si>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</si>
  <si>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</si>
  <si>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</si>
  <si>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</si>
  <si>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</si>
  <si>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</si>
  <si>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</si>
  <si>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</si>
  <si>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</si>
  <si>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</si>
  <si>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</si>
  <si>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</si>
  <si>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</si>
  <si>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</si>
  <si>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</si>
  <si>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</si>
  <si>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</si>
  <si>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</si>
  <si>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</si>
  <si>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</si>
  <si>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</si>
  <si>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</si>
  <si>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</si>
  <si>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</si>
  <si>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</si>
  <si>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</si>
  <si>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</si>
  <si>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</si>
  <si>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</si>
  <si>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</si>
  <si>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</si>
  <si>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</si>
  <si>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</si>
  <si>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</si>
  <si>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</si>
  <si>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</si>
  <si>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</si>
  <si>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</si>
  <si>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</si>
  <si>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</si>
  <si>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</si>
  <si>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</si>
  <si>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</si>
  <si>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</si>
  <si>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</si>
  <si>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</si>
  <si>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</si>
  <si>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</si>
  <si>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</si>
  <si>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</si>
  <si>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</si>
  <si>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</si>
  <si>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</si>
  <si>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</si>
  <si>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</si>
  <si>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</si>
  <si>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</si>
  <si>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</si>
  <si>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</si>
  <si>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</si>
  <si>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</si>
  <si>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</si>
  <si>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</si>
  <si>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</si>
  <si>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</si>
  <si>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</si>
  <si>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</si>
  <si>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</si>
  <si>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</si>
  <si>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</si>
  <si>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</si>
  <si>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</si>
  <si>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</si>
  <si>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</si>
  <si>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</si>
  <si>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</si>
  <si>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</si>
  <si>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</si>
  <si>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</si>
  <si>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</si>
  <si>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</si>
  <si>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</si>
  <si>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</si>
  <si>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</si>
  <si>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</si>
  <si>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</si>
  <si>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</si>
  <si>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</si>
  <si>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</si>
  <si>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</si>
  <si>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</si>
  <si>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</si>
  <si>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</si>
  <si>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</si>
  <si>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</si>
  <si>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</si>
  <si>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</si>
  <si>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</si>
  <si>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</si>
  <si>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</si>
  <si>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</si>
  <si>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</si>
  <si>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</si>
  <si>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</si>
  <si>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</si>
  <si>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</si>
  <si>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</si>
  <si>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</si>
  <si>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</si>
  <si>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</si>
  <si>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</si>
  <si>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</si>
  <si>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</si>
  <si>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</si>
  <si>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</si>
  <si>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</si>
  <si>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</si>
  <si>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</si>
  <si>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</si>
  <si>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</si>
  <si>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</si>
  <si>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</si>
  <si>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</si>
  <si>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</si>
  <si>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</si>
  <si>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</si>
  <si>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</si>
  <si>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</si>
  <si>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</si>
  <si>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</si>
  <si>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</si>
  <si>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</si>
  <si>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</si>
  <si>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</si>
  <si>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</si>
  <si>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</si>
  <si>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</si>
  <si>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</si>
  <si>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</si>
  <si>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</si>
  <si>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</si>
  <si>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</si>
  <si>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</si>
  <si>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</si>
  <si>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</si>
  <si>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</si>
  <si>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</si>
  <si>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</si>
  <si>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</si>
  <si>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</si>
  <si>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</si>
  <si>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</si>
  <si>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</si>
  <si>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</si>
  <si>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</si>
  <si>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</si>
  <si>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</si>
  <si>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</si>
  <si>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</si>
  <si>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</si>
  <si>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</si>
  <si>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</si>
  <si>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</si>
  <si>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</si>
  <si>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</si>
  <si>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</si>
  <si>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</si>
  <si>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</si>
  <si>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</si>
  <si>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</si>
  <si>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</si>
  <si>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</si>
  <si>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</si>
  <si>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</si>
  <si>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</si>
  <si>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</si>
  <si>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</si>
  <si>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</si>
  <si>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</si>
  <si>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</si>
  <si>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</si>
  <si>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</si>
  <si>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</si>
  <si>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</si>
  <si>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</si>
  <si>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</si>
  <si>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</si>
  <si>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</si>
  <si>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</si>
  <si>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</si>
  <si>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</si>
  <si>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</si>
  <si>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</si>
  <si>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</si>
  <si>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</si>
  <si>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</si>
  <si>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</si>
  <si>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</si>
  <si>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</si>
  <si>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</si>
  <si>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</si>
  <si>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</si>
  <si>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</si>
  <si>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</si>
  <si>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</si>
  <si>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</si>
  <si>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</si>
  <si>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</si>
  <si>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</si>
  <si>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</si>
  <si>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</si>
  <si>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</si>
  <si>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</si>
  <si>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</si>
  <si>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</si>
  <si>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</si>
  <si>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</si>
  <si>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</si>
  <si>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</si>
  <si>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</si>
  <si>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</si>
  <si>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</si>
  <si>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</si>
  <si>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</si>
  <si>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</si>
  <si>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</si>
  <si>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</si>
  <si>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</si>
  <si>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</si>
  <si>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</si>
  <si>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</si>
  <si>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</si>
  <si>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</si>
  <si>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</si>
  <si>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</si>
  <si>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</si>
  <si>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</si>
  <si>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</si>
  <si>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</si>
  <si>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</si>
  <si>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</si>
  <si>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</si>
  <si>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</si>
  <si>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</si>
  <si>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</si>
  <si>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</si>
  <si>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</si>
  <si>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</si>
  <si>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</si>
  <si>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</si>
  <si>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</si>
  <si>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</si>
  <si>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</si>
  <si>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</si>
  <si>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</si>
  <si>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</si>
  <si>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</si>
  <si>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</si>
  <si>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</si>
  <si>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</si>
  <si>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</si>
  <si>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</si>
  <si>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</si>
  <si>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</si>
  <si>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</si>
  <si>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</si>
  <si>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</si>
  <si>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</si>
  <si>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</si>
  <si>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</si>
  <si>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</si>
  <si>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</si>
  <si>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</si>
  <si>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</si>
  <si>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</si>
  <si>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</si>
  <si>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</si>
  <si>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</si>
  <si>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</si>
  <si>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</si>
  <si>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</si>
  <si>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</si>
  <si>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</si>
  <si>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</si>
  <si>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</si>
  <si>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</si>
  <si>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</si>
  <si>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</si>
  <si>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</si>
  <si>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</si>
  <si>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</si>
  <si>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</si>
  <si>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</si>
  <si>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</si>
  <si>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</si>
  <si>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</si>
  <si>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</si>
  <si>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</si>
  <si>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</si>
  <si>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</si>
  <si>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</si>
  <si>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</si>
  <si>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</si>
  <si>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</si>
  <si>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</si>
  <si>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</si>
  <si>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</si>
  <si>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</si>
  <si>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</si>
  <si>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</si>
  <si>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</si>
  <si>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</si>
  <si>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</si>
  <si>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</si>
  <si>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</si>
  <si>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</si>
  <si>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</si>
  <si>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</si>
  <si>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</si>
  <si>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</si>
  <si>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</si>
  <si>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</si>
  <si>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</si>
  <si>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</si>
  <si>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</si>
  <si>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</si>
  <si>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</si>
  <si>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</si>
  <si>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</si>
  <si>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</si>
  <si>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</si>
  <si>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</si>
  <si>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</si>
  <si>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</si>
  <si>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</si>
  <si>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</si>
  <si>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</si>
  <si>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</si>
  <si>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</si>
  <si>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</si>
  <si>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</si>
  <si>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</si>
  <si>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</si>
  <si>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</si>
  <si>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</si>
  <si>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</si>
  <si>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</si>
  <si>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</si>
  <si>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</si>
  <si>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</si>
  <si>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</si>
  <si>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</si>
  <si>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</si>
  <si>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</si>
  <si>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</si>
  <si>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</si>
  <si>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</si>
  <si>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</si>
  <si>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</si>
  <si>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</si>
  <si>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</si>
  <si>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</si>
  <si>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</si>
  <si>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</si>
  <si>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</si>
  <si>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</si>
  <si>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</si>
  <si>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</si>
  <si>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</si>
  <si>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</si>
  <si>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</si>
  <si>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</si>
  <si>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</si>
  <si>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</si>
  <si>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</si>
  <si>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</si>
  <si>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</si>
  <si>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</si>
  <si>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</si>
  <si>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</si>
  <si>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</si>
  <si>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</si>
  <si>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</si>
  <si>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</si>
  <si>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</si>
  <si>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</si>
  <si>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</si>
  <si>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</si>
  <si>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</si>
  <si>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</si>
  <si>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</si>
  <si>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</si>
  <si>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</si>
  <si>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</si>
  <si>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</si>
  <si>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</si>
  <si>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</si>
  <si>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</si>
  <si>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</si>
  <si>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</si>
  <si>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</si>
  <si>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</si>
  <si>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</si>
  <si>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</si>
  <si>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</si>
  <si>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</si>
  <si>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</si>
  <si>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</si>
  <si>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</si>
  <si>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</si>
  <si>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</si>
  <si>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</si>
  <si>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</si>
  <si>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</si>
  <si>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</si>
  <si>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</si>
  <si>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</si>
  <si>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</si>
  <si>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</si>
  <si>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</si>
  <si>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</si>
  <si>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</si>
  <si>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</si>
  <si>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</si>
  <si>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</si>
  <si>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</si>
  <si>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</si>
  <si>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</si>
  <si>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</si>
  <si>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</si>
  <si>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</si>
  <si>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</si>
  <si>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</si>
  <si>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</si>
  <si>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</si>
  <si>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</si>
  <si>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</si>
  <si>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</si>
  <si>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</si>
  <si>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</si>
  <si>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</si>
  <si>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</si>
  <si>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</si>
  <si>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</si>
  <si>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</si>
  <si>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</si>
  <si>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</si>
  <si>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</si>
  <si>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</si>
  <si>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</si>
  <si>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</si>
  <si>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</si>
  <si>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</si>
  <si>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</si>
  <si>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</si>
  <si>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</si>
  <si>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</si>
  <si>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</si>
  <si>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</si>
  <si>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</si>
  <si>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</si>
  <si>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</si>
  <si>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</si>
  <si>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</si>
  <si>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</si>
  <si>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</si>
  <si>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</si>
  <si>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</si>
  <si>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</si>
  <si>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</si>
  <si>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</si>
  <si>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</si>
  <si>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</si>
  <si>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</si>
  <si>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</si>
  <si>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</si>
  <si>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</si>
  <si>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</si>
  <si>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</si>
  <si>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</si>
  <si>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</si>
  <si>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</si>
  <si>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</si>
  <si>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</si>
  <si>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</si>
  <si>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</si>
  <si>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</si>
  <si>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</si>
  <si>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</si>
  <si>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</si>
  <si>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</si>
  <si>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</si>
  <si>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</si>
  <si>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</si>
  <si>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</si>
  <si>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</si>
  <si>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</si>
  <si>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</si>
  <si>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</si>
  <si>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</si>
  <si>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</si>
  <si>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</si>
  <si>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</si>
  <si>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</si>
  <si>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</si>
  <si>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</si>
  <si>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</si>
  <si>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</si>
  <si>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</si>
  <si>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</si>
  <si>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</si>
  <si>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</si>
  <si>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</si>
  <si>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</si>
  <si>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</si>
  <si>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</si>
  <si>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</si>
  <si>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</si>
  <si>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</si>
  <si>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</si>
  <si>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</si>
  <si>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</si>
  <si>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</si>
  <si>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</si>
  <si>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</si>
  <si>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</si>
  <si>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</si>
  <si>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</si>
  <si>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</si>
  <si>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</si>
  <si>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</si>
  <si>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</si>
  <si>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</si>
  <si>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</si>
  <si>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</si>
  <si>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</si>
  <si>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</si>
  <si>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</si>
  <si>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</si>
  <si>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</si>
  <si>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</si>
  <si>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</si>
  <si>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</si>
  <si>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</si>
  <si>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</si>
  <si>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</si>
  <si>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</si>
  <si>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</si>
  <si>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</si>
  <si>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</si>
  <si>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</si>
  <si>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</si>
  <si>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</si>
  <si>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</si>
  <si>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</si>
  <si>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</si>
  <si>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</si>
  <si>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</si>
  <si>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</si>
  <si>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</si>
  <si>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</si>
  <si>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</si>
  <si>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</si>
  <si>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</si>
  <si>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</si>
  <si>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</si>
  <si>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</si>
  <si>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</si>
  <si>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</si>
  <si>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</si>
  <si>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</si>
  <si>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</si>
  <si>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</si>
  <si>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</si>
  <si>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</si>
  <si>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</si>
  <si>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</si>
  <si>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</si>
  <si>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</si>
  <si>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</si>
  <si>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</si>
  <si>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</si>
  <si>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</si>
  <si>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</si>
  <si>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</si>
  <si>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</si>
  <si>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</si>
  <si>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</si>
  <si>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</si>
  <si>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</si>
  <si>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</si>
  <si>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</si>
  <si>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</si>
  <si>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</si>
  <si>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</si>
  <si>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</si>
  <si>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</si>
  <si>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</si>
  <si>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</si>
  <si>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</si>
  <si>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</si>
  <si>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</si>
  <si>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</si>
  <si>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</si>
  <si>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</si>
  <si>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</si>
  <si>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</si>
  <si>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</si>
  <si>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</si>
  <si>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</si>
  <si>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</si>
  <si>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</si>
  <si>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</si>
  <si>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</si>
  <si>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</si>
  <si>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</si>
  <si>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</si>
  <si>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</si>
  <si>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</si>
  <si>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</si>
  <si>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</si>
  <si>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</si>
  <si>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</si>
  <si>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</si>
  <si>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</si>
  <si>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</si>
  <si>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</si>
  <si>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</si>
  <si>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</si>
  <si>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</si>
  <si>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</si>
  <si>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</si>
  <si>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</si>
  <si>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</si>
  <si>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</si>
  <si>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</si>
  <si>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</si>
  <si>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</si>
  <si>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</si>
  <si>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</si>
  <si>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</si>
  <si>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</si>
  <si>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</si>
  <si>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</si>
  <si>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</si>
  <si>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</si>
  <si>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</si>
  <si>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</si>
  <si>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</si>
  <si>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</si>
  <si>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</si>
  <si>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</si>
  <si>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</si>
  <si>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</si>
  <si>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</si>
  <si>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</si>
  <si>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</si>
  <si>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</si>
  <si>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</si>
  <si>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</si>
  <si>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</si>
  <si>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</si>
  <si>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</si>
  <si>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</si>
  <si>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</si>
  <si>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</si>
  <si>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</si>
  <si>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</si>
  <si>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</si>
  <si>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</si>
  <si>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</si>
  <si>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</si>
  <si>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</si>
  <si>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</si>
  <si>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</si>
  <si>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</si>
  <si>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</si>
  <si>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</si>
  <si>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</si>
  <si>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</si>
  <si>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</si>
  <si>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</si>
  <si>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</si>
  <si>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</si>
  <si>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</si>
  <si>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</si>
  <si>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</si>
  <si>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</si>
  <si>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</si>
  <si>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</si>
  <si>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</si>
  <si>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</si>
  <si>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</si>
  <si>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</si>
  <si>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</si>
  <si>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</si>
  <si>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</si>
  <si>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</si>
  <si>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</si>
  <si>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</si>
  <si>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</si>
  <si>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</si>
  <si>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</si>
  <si>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</si>
  <si>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</si>
  <si>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</si>
  <si>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</si>
  <si>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</si>
  <si>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</si>
  <si>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</si>
  <si>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</si>
  <si>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</si>
  <si>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</si>
  <si>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</si>
  <si>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</si>
  <si>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</si>
  <si>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</si>
  <si>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</si>
  <si>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</si>
  <si>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</si>
  <si>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</si>
  <si>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</si>
  <si>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</si>
  <si>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</si>
  <si>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</si>
  <si>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</si>
  <si>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</si>
  <si>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</si>
  <si>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</si>
  <si>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</si>
  <si>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</si>
  <si>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</si>
  <si>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</si>
  <si>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</si>
  <si>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</si>
  <si>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</si>
  <si>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</si>
  <si>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</si>
  <si>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</si>
  <si>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</si>
  <si>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</si>
  <si>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</si>
  <si>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</si>
  <si>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</si>
  <si>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</si>
  <si>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</si>
  <si>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</si>
  <si>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</si>
  <si>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</si>
  <si>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</si>
  <si>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</si>
  <si>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</si>
  <si>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</si>
  <si>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</si>
  <si>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</si>
  <si>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</si>
  <si>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</si>
  <si>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</si>
  <si>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</si>
  <si>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</si>
  <si>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</si>
  <si>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</si>
  <si>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</si>
  <si>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</si>
  <si>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</si>
  <si>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</si>
  <si>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</si>
  <si>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</si>
  <si>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</si>
  <si>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</si>
  <si>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</si>
  <si>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</si>
  <si>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</si>
  <si>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</si>
  <si>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</si>
  <si>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</si>
  <si>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</si>
  <si>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</si>
  <si>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</si>
  <si>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</si>
  <si>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</si>
  <si>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</si>
  <si>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</si>
  <si>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</si>
  <si>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</si>
  <si>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</si>
  <si>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</si>
  <si>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</si>
  <si>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</si>
  <si>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</si>
  <si>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</si>
  <si>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</si>
  <si>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</si>
  <si>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</si>
  <si>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</si>
  <si>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</si>
  <si>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</si>
  <si>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</si>
  <si>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</si>
  <si>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</si>
  <si>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</si>
  <si>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</si>
  <si>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</si>
  <si>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</si>
  <si>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</si>
  <si>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</si>
  <si>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</si>
  <si>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</si>
  <si>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</si>
  <si>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</si>
  <si>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</si>
  <si>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</si>
  <si>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</si>
  <si>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</si>
  <si>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</si>
  <si>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</si>
  <si>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</si>
  <si>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</si>
  <si>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</si>
  <si>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</si>
  <si>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</si>
  <si>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</si>
  <si>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</si>
  <si>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</si>
  <si>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</si>
  <si>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</si>
  <si>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</si>
  <si>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</si>
  <si>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</si>
  <si>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</si>
  <si>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</si>
  <si>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</si>
  <si>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</si>
  <si>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</si>
  <si>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</si>
  <si>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</si>
  <si>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</si>
  <si>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</si>
  <si>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</si>
  <si>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</si>
  <si>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</si>
  <si>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</si>
  <si>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</si>
  <si>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</si>
  <si>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</si>
  <si>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</si>
  <si>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</si>
  <si>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</si>
  <si>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</si>
  <si>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</si>
  <si>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</si>
  <si>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</si>
  <si>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</si>
  <si>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</si>
  <si>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</si>
  <si>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</si>
  <si>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</si>
  <si>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</si>
  <si>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</si>
  <si>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</si>
  <si>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</si>
  <si>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</si>
  <si>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</si>
  <si>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</si>
  <si>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</si>
  <si>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</si>
  <si>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</si>
  <si>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</si>
  <si>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</si>
  <si>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</si>
  <si>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</si>
  <si>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</si>
  <si>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</si>
  <si>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</si>
  <si>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</si>
  <si>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</si>
  <si>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</si>
  <si>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</si>
  <si>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</si>
  <si>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</si>
  <si>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</si>
  <si>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</si>
  <si>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</si>
  <si>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</si>
  <si>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</si>
  <si>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</si>
  <si>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</si>
  <si>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</si>
  <si>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</si>
  <si>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</si>
  <si>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</si>
  <si>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</si>
  <si>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</si>
  <si>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</si>
  <si>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</si>
  <si>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</si>
  <si>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</si>
  <si>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</si>
  <si>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</si>
  <si>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</si>
  <si>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</si>
  <si>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</si>
  <si>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</si>
  <si>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</si>
  <si>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</si>
  <si>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</si>
  <si>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</si>
  <si>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</si>
  <si>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</si>
  <si>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</si>
  <si>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</si>
  <si>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</si>
  <si>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</si>
  <si>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</si>
  <si>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</si>
  <si>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</si>
  <si>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</si>
  <si>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</si>
  <si>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</si>
  <si>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</si>
  <si>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</si>
  <si>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</si>
  <si>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</si>
  <si>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</si>
  <si>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</si>
  <si>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</si>
  <si>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</si>
  <si>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</si>
  <si>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</si>
  <si>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</si>
  <si>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</si>
  <si>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</si>
  <si>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</si>
  <si>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</si>
  <si>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</si>
  <si>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</si>
  <si>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</si>
  <si>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</si>
  <si>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</si>
  <si>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</si>
  <si>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</si>
  <si>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</si>
  <si>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</si>
  <si>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</si>
  <si>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</si>
  <si>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</si>
  <si>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</si>
  <si>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</si>
  <si>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</si>
  <si>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</si>
  <si>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</si>
  <si>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</si>
  <si>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</si>
  <si>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</si>
  <si>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</si>
  <si>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</si>
  <si>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</si>
  <si>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</si>
  <si>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</si>
  <si>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</si>
  <si>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</si>
  <si>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</si>
  <si>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</si>
  <si>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</si>
  <si>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</si>
  <si>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</si>
  <si>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</si>
  <si>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</si>
  <si>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</si>
  <si>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</si>
  <si>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</si>
  <si>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</si>
  <si>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</si>
  <si>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</si>
  <si>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</si>
  <si>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</si>
  <si>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</si>
  <si>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</si>
  <si>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</si>
  <si>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</si>
  <si>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</si>
  <si>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</si>
  <si>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</si>
  <si>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</si>
  <si>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</si>
  <si>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</si>
  <si>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</si>
  <si>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</si>
  <si>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</si>
  <si>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</si>
  <si>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</si>
  <si>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</si>
  <si>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</si>
  <si>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</si>
  <si>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</si>
  <si>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</si>
  <si>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</si>
  <si>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</si>
  <si>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</si>
  <si>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</si>
  <si>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</si>
  <si>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</si>
  <si>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</si>
  <si>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</si>
  <si>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</si>
  <si>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</si>
  <si>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</si>
  <si>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</si>
  <si>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</si>
  <si>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</si>
  <si>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</si>
  <si>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</si>
  <si>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</si>
  <si>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</si>
  <si>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</si>
  <si>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</si>
  <si>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</si>
  <si>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</si>
  <si>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</si>
  <si>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</si>
  <si>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</si>
  <si>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</si>
  <si>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</si>
  <si>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</si>
  <si>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</si>
  <si>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</si>
  <si>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</si>
  <si>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</si>
  <si>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</si>
  <si>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</si>
  <si>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</si>
  <si>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</si>
  <si>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</si>
  <si>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</si>
  <si>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</si>
  <si>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</si>
  <si>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</si>
  <si>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</si>
  <si>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</si>
  <si>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</si>
  <si>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</si>
  <si>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</si>
  <si>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</si>
  <si>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</si>
  <si>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</si>
  <si>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</si>
  <si>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</si>
  <si>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</si>
  <si>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</si>
  <si>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</si>
  <si>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</si>
  <si>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</si>
  <si>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</si>
  <si>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</si>
  <si>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</si>
  <si>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</si>
  <si>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</si>
  <si>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</si>
  <si>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</si>
  <si>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</si>
  <si>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</si>
  <si>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</si>
  <si>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</si>
  <si>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</si>
  <si>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</si>
  <si>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</si>
  <si>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</si>
  <si>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</si>
  <si>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</si>
  <si>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</si>
  <si>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</si>
  <si>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</si>
  <si>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</si>
  <si>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</si>
  <si>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</si>
  <si>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</si>
  <si>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</si>
  <si>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</si>
  <si>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</si>
  <si>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</si>
  <si>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</si>
  <si>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</si>
  <si>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</si>
  <si>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</si>
  <si>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</si>
  <si>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</si>
  <si>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</si>
  <si>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</si>
  <si>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</si>
  <si>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</si>
  <si>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</si>
  <si>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</si>
  <si>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</si>
  <si>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</si>
  <si>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</si>
  <si>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</si>
  <si>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</si>
  <si>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</si>
  <si>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</si>
  <si>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</si>
  <si>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</si>
  <si>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</si>
  <si>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</si>
  <si>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</si>
  <si>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</si>
  <si>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</si>
  <si>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</si>
  <si>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</si>
  <si>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</si>
  <si>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</si>
  <si>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</si>
  <si>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</si>
  <si>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</si>
  <si>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</si>
  <si>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</si>
  <si>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</si>
  <si>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</si>
  <si>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</si>
  <si>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</si>
  <si>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</si>
  <si>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</si>
  <si>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</si>
  <si>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</si>
  <si>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</si>
  <si>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</si>
  <si>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</si>
  <si>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</si>
  <si>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</si>
  <si>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</si>
  <si>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</si>
  <si>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</si>
  <si>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</si>
  <si>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</si>
  <si>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</si>
  <si>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</si>
  <si>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</si>
  <si>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</si>
  <si>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</si>
  <si>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</si>
  <si>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</si>
  <si>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</si>
  <si>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</si>
  <si>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</si>
  <si>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</si>
  <si>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</si>
  <si>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</si>
  <si>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</si>
  <si>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</si>
  <si>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</si>
  <si>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</si>
  <si>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</si>
  <si>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</si>
  <si>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</si>
  <si>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</si>
  <si>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</si>
  <si>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</si>
  <si>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</si>
  <si>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</si>
  <si>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</si>
  <si>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</si>
  <si>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</si>
  <si>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</si>
  <si>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</si>
  <si>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</si>
  <si>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</si>
  <si>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</si>
  <si>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</si>
  <si>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</si>
  <si>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</si>
  <si>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</si>
  <si>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</si>
  <si>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</si>
  <si>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</si>
  <si>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</si>
  <si>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</si>
  <si>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</si>
  <si>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</si>
  <si>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</si>
  <si>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</si>
  <si>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</si>
  <si>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</si>
  <si>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</si>
  <si>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</si>
  <si>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</si>
  <si>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</si>
  <si>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</si>
  <si>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</si>
  <si>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</si>
  <si>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</si>
  <si>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</si>
  <si>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</si>
  <si>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</si>
  <si>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</si>
  <si>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</si>
  <si>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</si>
  <si>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</si>
  <si>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</si>
  <si>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</si>
  <si>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</si>
  <si>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</si>
  <si>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</si>
  <si>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</si>
  <si>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</si>
  <si>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</si>
  <si>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</si>
  <si>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</si>
  <si>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</si>
  <si>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</si>
  <si>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</si>
  <si>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</si>
  <si>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</si>
  <si>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</si>
  <si>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</si>
  <si>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</si>
  <si>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</si>
  <si>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</si>
  <si>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</si>
  <si>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</si>
  <si>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</si>
  <si>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</si>
  <si>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</si>
  <si>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</si>
  <si>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</si>
  <si>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</si>
  <si>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</si>
  <si>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</si>
  <si>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</si>
  <si>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</si>
  <si>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</si>
  <si>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</si>
  <si>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</si>
  <si>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</si>
  <si>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</si>
  <si>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</si>
  <si>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</si>
  <si>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</si>
  <si>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</si>
  <si>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</si>
  <si>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</si>
  <si>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</si>
  <si>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</si>
  <si>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</si>
  <si>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</si>
  <si>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</si>
  <si>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</si>
  <si>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</si>
  <si>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</si>
  <si>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</si>
  <si>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</si>
  <si>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</si>
  <si>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</si>
  <si>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</si>
  <si>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</si>
  <si>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</si>
  <si>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</si>
  <si>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</si>
  <si>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</si>
  <si>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</si>
  <si>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</si>
  <si>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</si>
  <si>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</si>
  <si>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</si>
  <si>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</si>
  <si>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</si>
  <si>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</si>
  <si>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</si>
  <si>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</si>
  <si>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</si>
  <si>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</si>
  <si>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</si>
  <si>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</si>
  <si>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</si>
  <si>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</si>
  <si>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</si>
  <si>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</si>
  <si>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</si>
  <si>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</si>
  <si>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</si>
  <si>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</si>
  <si>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</si>
  <si>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</si>
  <si>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</si>
  <si>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</si>
  <si>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</si>
  <si>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</si>
  <si>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</si>
  <si>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</si>
  <si>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</si>
  <si>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</si>
  <si>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</si>
  <si>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</si>
  <si>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</si>
  <si>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</si>
  <si>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</si>
  <si>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</si>
  <si>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</si>
  <si>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</si>
  <si>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</si>
  <si>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</si>
  <si>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</si>
  <si>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</si>
  <si>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</si>
  <si>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</si>
  <si>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</si>
  <si>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</si>
  <si>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</si>
  <si>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</si>
  <si>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</si>
  <si>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</si>
  <si>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</si>
  <si>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</si>
  <si>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</si>
  <si>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</si>
  <si>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</si>
  <si>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</si>
  <si>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</si>
  <si>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</si>
  <si>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</si>
  <si>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</si>
  <si>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</si>
  <si>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</si>
  <si>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</si>
  <si>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</si>
  <si>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</si>
  <si>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</si>
  <si>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</si>
  <si>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</si>
  <si>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</si>
  <si>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</si>
  <si>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</si>
  <si>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</si>
  <si>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</si>
  <si>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</si>
  <si>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</si>
  <si>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</si>
  <si>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</si>
  <si>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</si>
  <si>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</si>
  <si>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</si>
  <si>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</si>
  <si>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</si>
  <si>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</si>
  <si>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</si>
  <si>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</si>
  <si>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</si>
  <si>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</si>
  <si>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</si>
  <si>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</si>
  <si>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</si>
  <si>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</si>
  <si>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</si>
  <si>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</si>
  <si>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</si>
  <si>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</si>
  <si>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</si>
  <si>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</si>
  <si>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</si>
  <si>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</si>
  <si>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</si>
  <si>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</si>
  <si>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</si>
  <si>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</si>
  <si>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</si>
  <si>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</si>
  <si>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</si>
  <si>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</si>
  <si>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</si>
  <si>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</si>
  <si>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</si>
  <si>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</si>
  <si>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</si>
  <si>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</si>
  <si>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</si>
  <si>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</si>
  <si>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</si>
  <si>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</si>
  <si>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</si>
  <si>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</si>
  <si>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</si>
  <si>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</si>
  <si>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</si>
  <si>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</si>
  <si>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</si>
  <si>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</si>
  <si>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</si>
  <si>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</si>
  <si>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</si>
  <si>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</si>
  <si>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</si>
  <si>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</si>
  <si>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</si>
  <si>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</si>
  <si>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</si>
  <si>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</si>
  <si>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</si>
  <si>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</si>
  <si>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</si>
  <si>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</si>
  <si>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</si>
  <si>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</si>
  <si>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</si>
  <si>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</si>
  <si>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</si>
  <si>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</si>
  <si>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</si>
  <si>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</si>
  <si>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</si>
  <si>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</si>
  <si>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</si>
  <si>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</si>
  <si>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</si>
  <si>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</si>
  <si>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</si>
  <si>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</si>
  <si>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</si>
  <si>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</si>
  <si>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</si>
  <si>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</si>
  <si>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</si>
  <si>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</si>
  <si>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</si>
  <si>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</si>
  <si>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</si>
  <si>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</si>
  <si>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</si>
  <si>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</si>
  <si>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</si>
  <si>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</si>
  <si>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</si>
  <si>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</si>
  <si>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</si>
  <si>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</si>
  <si>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</si>
  <si>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</si>
  <si>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</si>
  <si>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</si>
  <si>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</si>
  <si>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</si>
  <si>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</si>
  <si>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</si>
  <si>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</si>
  <si>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</si>
  <si>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</si>
  <si>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</si>
  <si>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</si>
  <si>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</si>
  <si>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</si>
  <si>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</si>
  <si>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</si>
  <si>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</si>
  <si>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</si>
  <si>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</si>
  <si>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</si>
  <si>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</si>
  <si>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</si>
  <si>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</si>
  <si>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</si>
  <si>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</si>
  <si>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</si>
  <si>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</si>
  <si>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</si>
  <si>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</si>
  <si>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</si>
  <si>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</si>
  <si>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</si>
  <si>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</si>
  <si>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</si>
  <si>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</si>
  <si>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</si>
  <si>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</si>
  <si>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</si>
  <si>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</si>
  <si>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</si>
  <si>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</si>
  <si>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</si>
  <si>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</si>
  <si>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</si>
  <si>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</si>
  <si>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</si>
  <si>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</si>
  <si>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</si>
  <si>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</si>
  <si>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</si>
  <si>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</si>
  <si>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</si>
  <si>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</si>
  <si>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</si>
  <si>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</si>
  <si>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</si>
  <si>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</si>
  <si>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</si>
  <si>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</si>
  <si>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</si>
  <si>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</si>
  <si>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</si>
  <si>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</si>
  <si>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</si>
  <si>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</si>
  <si>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</si>
  <si>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</si>
  <si>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</si>
  <si>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</si>
  <si>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</si>
  <si>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</si>
  <si>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</si>
  <si>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</si>
  <si>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</si>
  <si>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</si>
  <si>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</si>
  <si>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</si>
  <si>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</si>
  <si>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</si>
  <si>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</si>
  <si>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</si>
  <si>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</si>
  <si>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</si>
  <si>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</si>
  <si>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</si>
  <si>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</si>
  <si>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</si>
  <si>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</si>
  <si>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</si>
  <si>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</si>
  <si>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</si>
  <si>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</si>
  <si>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</si>
  <si>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</si>
  <si>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</si>
  <si>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</si>
  <si>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</si>
  <si>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</si>
  <si>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</si>
  <si>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</si>
  <si>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</si>
  <si>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</si>
  <si>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</si>
  <si>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</si>
  <si>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</si>
  <si>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</si>
  <si>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</si>
  <si>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</si>
  <si>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</si>
  <si>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</si>
  <si>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</si>
  <si>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</si>
  <si>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</si>
  <si>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</si>
  <si>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</si>
  <si>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</si>
  <si>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</si>
  <si>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</si>
  <si>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</si>
  <si>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</si>
  <si>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</si>
  <si>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</si>
  <si>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</si>
  <si>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</si>
  <si>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</si>
  <si>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</si>
  <si>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</si>
  <si>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</si>
  <si>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</si>
  <si>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</si>
  <si>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</si>
  <si>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</si>
  <si>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</si>
  <si>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</si>
  <si>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</si>
  <si>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</si>
  <si>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</si>
  <si>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</si>
  <si>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</si>
  <si>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</si>
  <si>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</si>
  <si>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</si>
  <si>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</si>
  <si>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</si>
  <si>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</si>
  <si>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</si>
  <si>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</si>
  <si>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</si>
  <si>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</si>
  <si>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</si>
  <si>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</si>
  <si>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</si>
  <si>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</si>
  <si>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</si>
  <si>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</si>
  <si>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</si>
  <si>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</si>
  <si>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</si>
  <si>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</si>
  <si>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</si>
  <si>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</si>
  <si>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</si>
  <si>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</si>
  <si>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</si>
  <si>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</si>
  <si>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</si>
  <si>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</si>
  <si>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</si>
  <si>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</si>
  <si>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</si>
  <si>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</si>
  <si>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</si>
  <si>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</si>
  <si>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</si>
  <si>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</si>
  <si>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</si>
  <si>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</si>
  <si>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</si>
  <si>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</si>
  <si>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</si>
  <si>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</si>
  <si>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</si>
  <si>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</si>
  <si>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</si>
  <si>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</si>
  <si>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</si>
  <si>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</si>
  <si>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</si>
  <si>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</si>
  <si>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</si>
  <si>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</si>
  <si>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</si>
  <si>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</si>
  <si>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</si>
  <si>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</si>
  <si>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</si>
  <si>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</si>
  <si>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</si>
  <si>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</si>
  <si>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</si>
  <si>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</si>
  <si>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</si>
  <si>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</si>
  <si>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</si>
  <si>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</si>
  <si>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</si>
  <si>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</si>
  <si>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</si>
  <si>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</si>
  <si>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</si>
  <si>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</si>
  <si>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</si>
  <si>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</si>
  <si>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</si>
  <si>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</si>
  <si>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</si>
  <si>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</si>
  <si>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</si>
  <si>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</si>
  <si>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</si>
  <si>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</si>
  <si>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</si>
  <si>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</si>
  <si>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</si>
  <si>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</si>
  <si>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</si>
  <si>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</si>
  <si>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</si>
  <si>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</si>
  <si>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</si>
  <si>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</si>
  <si>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</si>
  <si>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</si>
  <si>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</si>
  <si>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</si>
  <si>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</si>
  <si>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</si>
  <si>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</si>
  <si>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</si>
  <si>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</si>
  <si>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</si>
  <si>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</si>
  <si>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</si>
  <si>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</si>
  <si>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</si>
  <si>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</si>
  <si>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</si>
  <si>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</si>
  <si>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</si>
  <si>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</si>
  <si>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</si>
  <si>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</si>
  <si>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</si>
  <si>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</si>
  <si>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</si>
  <si>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</si>
  <si>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</si>
  <si>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</si>
  <si>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</si>
  <si>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</si>
  <si>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</si>
  <si>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</si>
  <si>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</si>
  <si>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</si>
  <si>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</si>
  <si>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</si>
  <si>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</si>
  <si>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</si>
  <si>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</si>
  <si>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</si>
  <si>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</si>
  <si>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</si>
  <si>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</si>
  <si>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</si>
  <si>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</si>
  <si>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</si>
  <si>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</si>
  <si>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</si>
  <si>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</si>
  <si>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</si>
  <si>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</si>
  <si>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</si>
  <si>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</si>
  <si>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</si>
  <si>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</si>
  <si>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</si>
  <si>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</si>
  <si>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</si>
  <si>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</si>
  <si>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</si>
  <si>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</si>
  <si>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</si>
  <si>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</si>
  <si>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</si>
  <si>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</si>
  <si>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</si>
  <si>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</si>
  <si>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</si>
  <si>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</si>
  <si>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</si>
  <si>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</si>
  <si>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</si>
  <si>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</si>
  <si>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</si>
  <si>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</si>
  <si>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</si>
  <si>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</si>
  <si>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</si>
  <si>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</si>
  <si>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</si>
  <si>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</si>
  <si>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</si>
  <si>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</si>
  <si>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</si>
  <si>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</si>
  <si>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</si>
  <si>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</si>
  <si>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</si>
  <si>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</si>
  <si>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</si>
  <si>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</si>
  <si>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</si>
  <si>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</si>
  <si>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</si>
  <si>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</si>
  <si>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</si>
  <si>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</si>
  <si>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</si>
  <si>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</si>
  <si>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</si>
  <si>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</si>
  <si>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</si>
  <si>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</si>
  <si>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</si>
  <si>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</si>
  <si>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</si>
  <si>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</si>
  <si>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</si>
  <si>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</si>
  <si>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</si>
  <si>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</si>
  <si>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</si>
  <si>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</si>
  <si>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</si>
  <si>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</si>
  <si>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</si>
  <si>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</si>
  <si>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</si>
  <si>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</si>
  <si>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</si>
  <si>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</si>
  <si>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</si>
  <si>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</si>
  <si>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</si>
  <si>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</si>
  <si>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</si>
  <si>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</si>
  <si>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</si>
  <si>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</si>
  <si>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</si>
  <si>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</si>
  <si>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</si>
  <si>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</si>
  <si>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</si>
  <si>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</si>
  <si>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</si>
  <si>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</si>
  <si>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</si>
  <si>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</si>
  <si>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</si>
  <si>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</si>
  <si>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</si>
  <si>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</si>
  <si>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</si>
  <si>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</si>
  <si>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</si>
  <si>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</si>
  <si>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</si>
  <si>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</si>
  <si>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</si>
  <si>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</si>
  <si>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</si>
  <si>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</si>
  <si>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</si>
  <si>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</si>
  <si>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</si>
  <si>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</si>
  <si>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</si>
  <si>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</si>
  <si>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</si>
  <si>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</si>
  <si>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</si>
  <si>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</si>
  <si>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</si>
  <si>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</si>
  <si>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</si>
  <si>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</si>
  <si>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</si>
  <si>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</si>
  <si>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</si>
  <si>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</si>
  <si>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</si>
  <si>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</si>
  <si>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</si>
  <si>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</si>
  <si>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</si>
  <si>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</si>
  <si>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</si>
  <si>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</si>
  <si>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</si>
  <si>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</si>
  <si>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</si>
  <si>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</si>
  <si>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</si>
  <si>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</si>
  <si>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</si>
  <si>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</si>
  <si>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</si>
  <si>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</si>
  <si>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</si>
  <si>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</si>
  <si>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</si>
  <si>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</si>
  <si>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</si>
  <si>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</si>
  <si>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</si>
  <si>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</si>
  <si>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</si>
  <si>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</si>
  <si>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</si>
  <si>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</si>
  <si>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</si>
  <si>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</si>
  <si>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</si>
  <si>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</si>
  <si>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</si>
  <si>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</si>
  <si>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</si>
  <si>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</si>
  <si>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</si>
  <si>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</si>
  <si>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</si>
  <si>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</si>
  <si>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</si>
  <si>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</si>
  <si>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</si>
  <si>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</si>
  <si>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</si>
  <si>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</si>
  <si>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</si>
  <si>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</si>
  <si>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</si>
  <si>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</si>
  <si>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</si>
  <si>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</si>
  <si>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</si>
  <si>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</si>
  <si>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</si>
  <si>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</si>
  <si>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</si>
  <si>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</si>
  <si>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</si>
  <si>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</si>
  <si>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</si>
  <si>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</si>
  <si>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</si>
  <si>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</si>
  <si>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</si>
  <si>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</si>
  <si>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</si>
  <si>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</si>
  <si>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</si>
  <si>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</si>
  <si>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</si>
  <si>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</si>
  <si>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</si>
  <si>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</si>
  <si>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</si>
  <si>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</si>
  <si>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</si>
  <si>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</si>
  <si>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</si>
  <si>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</si>
  <si>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</si>
  <si>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</si>
  <si>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</si>
  <si>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</si>
  <si>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</si>
  <si>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</si>
  <si>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</si>
  <si>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</si>
  <si>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</si>
  <si>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</si>
  <si>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</si>
  <si>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</si>
  <si>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</si>
  <si>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</si>
  <si>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</si>
  <si>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</si>
  <si>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</si>
  <si>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</si>
  <si>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</si>
  <si>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</si>
  <si>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</si>
  <si>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</si>
  <si>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</si>
  <si>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</si>
  <si>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</si>
  <si>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</si>
  <si>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</si>
  <si>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</si>
  <si>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</si>
  <si>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</si>
  <si>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</si>
  <si>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</si>
  <si>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</si>
  <si>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</si>
  <si>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</si>
  <si>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</si>
  <si>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</si>
  <si>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</si>
  <si>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</si>
  <si>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</si>
  <si>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</si>
  <si>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</si>
  <si>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</si>
  <si>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</si>
  <si>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</si>
  <si>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</si>
  <si>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</si>
  <si>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</si>
  <si>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</si>
  <si>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</si>
  <si>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</si>
  <si>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</si>
  <si>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</si>
  <si>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</si>
  <si>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</si>
  <si>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</si>
  <si>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</si>
  <si>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</si>
  <si>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</si>
  <si>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</si>
  <si>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</si>
  <si>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</si>
  <si>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</si>
  <si>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</si>
  <si>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</si>
  <si>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</si>
  <si>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</si>
  <si>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</si>
  <si>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</si>
  <si>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</si>
  <si>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</si>
  <si>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</si>
  <si>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</si>
  <si>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</si>
  <si>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</si>
  <si>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</si>
  <si>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</si>
  <si>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</si>
  <si>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</si>
  <si>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</si>
  <si>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</si>
  <si>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</si>
  <si>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</si>
  <si>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</si>
  <si>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</si>
  <si>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</si>
  <si>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</si>
  <si>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</si>
  <si>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</si>
  <si>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</si>
  <si>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</si>
  <si>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</si>
  <si>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</si>
  <si>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</si>
  <si>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</si>
  <si>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</si>
  <si>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</si>
  <si>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</si>
  <si>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</si>
  <si>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</si>
  <si>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</si>
  <si>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</si>
  <si>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</si>
  <si>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</si>
  <si>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</si>
  <si>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</si>
  <si>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</si>
  <si>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</si>
  <si>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</si>
  <si>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</si>
  <si>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</si>
  <si>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</si>
  <si>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</si>
  <si>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</si>
  <si>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</si>
  <si>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</si>
  <si>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</si>
  <si>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</si>
  <si>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</si>
  <si>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</si>
  <si>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</si>
  <si>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</si>
  <si>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</si>
  <si>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</si>
  <si>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</si>
  <si>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</si>
  <si>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</si>
  <si>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</si>
  <si>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</si>
  <si>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</si>
  <si>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</si>
  <si>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</si>
  <si>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</si>
  <si>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</si>
  <si>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</si>
  <si>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</si>
  <si>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</si>
  <si>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</si>
  <si>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</si>
  <si>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</si>
  <si>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</si>
  <si>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</si>
  <si>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</si>
  <si>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</si>
  <si>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</si>
  <si>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</si>
  <si>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</si>
  <si>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</si>
  <si>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</si>
  <si>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</si>
  <si>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</si>
  <si>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</si>
  <si>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</si>
  <si>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</si>
  <si>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</si>
  <si>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</si>
  <si>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</si>
  <si>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</si>
  <si>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</si>
  <si>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</si>
  <si>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</si>
  <si>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</si>
  <si>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</si>
  <si>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</si>
  <si>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</si>
  <si>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</si>
  <si>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</si>
  <si>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</si>
  <si>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</si>
  <si>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</si>
  <si>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</si>
  <si>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</si>
  <si>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</si>
  <si>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</si>
  <si>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</si>
  <si>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</si>
  <si>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</si>
  <si>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</si>
  <si>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</si>
  <si>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</si>
  <si>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</si>
  <si>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</si>
  <si>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</si>
  <si>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</si>
  <si>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</si>
  <si>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</si>
  <si>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</si>
  <si>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</si>
  <si>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</si>
  <si>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</si>
  <si>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</si>
  <si>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</si>
  <si>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</si>
  <si>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</si>
  <si>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</si>
  <si>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</si>
  <si>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</si>
  <si>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</si>
  <si>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</si>
  <si>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</si>
  <si>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</si>
  <si>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</si>
  <si>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</si>
  <si>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</si>
  <si>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</si>
  <si>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</si>
  <si>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</si>
  <si>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</si>
  <si>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</si>
  <si>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</si>
  <si>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</si>
  <si>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</si>
  <si>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</si>
  <si>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</si>
  <si>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</si>
  <si>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</si>
  <si>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</si>
  <si>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</si>
  <si>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</si>
  <si>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</si>
  <si>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</si>
  <si>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</si>
  <si>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</si>
  <si>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</si>
  <si>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</si>
  <si>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</si>
  <si>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</si>
  <si>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</si>
  <si>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</si>
  <si>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</si>
  <si>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</si>
  <si>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</si>
  <si>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</si>
  <si>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</si>
  <si>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</si>
  <si>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</si>
  <si>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</si>
  <si>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</si>
  <si>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</si>
  <si>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</si>
  <si>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</si>
  <si>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</si>
  <si>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</si>
  <si>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</si>
  <si>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</si>
  <si>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</si>
  <si>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</si>
  <si>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</si>
  <si>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</si>
  <si>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</si>
  <si>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</si>
  <si>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</si>
  <si>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</si>
  <si>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</si>
  <si>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</si>
  <si>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</si>
  <si>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</si>
  <si>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</si>
  <si>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</si>
  <si>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</si>
  <si>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</si>
  <si>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</si>
  <si>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</si>
  <si>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</si>
  <si>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</si>
  <si>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</si>
  <si>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</si>
  <si>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</si>
  <si>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</si>
  <si>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</si>
  <si>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</si>
  <si>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</si>
  <si>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</si>
  <si>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</si>
  <si>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</si>
  <si>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</si>
  <si>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</si>
  <si>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</si>
  <si>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</si>
  <si>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</si>
  <si>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</si>
  <si>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</si>
  <si>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</si>
  <si>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</si>
  <si>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</si>
  <si>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</si>
  <si>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</si>
  <si>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</si>
  <si>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</si>
  <si>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</si>
  <si>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</si>
  <si>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</si>
  <si>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</si>
  <si>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</si>
  <si>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</si>
  <si>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</si>
  <si>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</si>
  <si>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</si>
  <si>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</si>
  <si>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</si>
  <si>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</si>
  <si>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</si>
  <si>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</si>
  <si>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</si>
  <si>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</si>
  <si>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</si>
  <si>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</si>
  <si>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</si>
  <si>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</si>
  <si>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</si>
  <si>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</si>
  <si>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</si>
  <si>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</si>
  <si>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</si>
  <si>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</si>
  <si>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</si>
  <si>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</si>
  <si>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</si>
  <si>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</si>
  <si>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</si>
  <si>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</si>
  <si>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</si>
  <si>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</si>
  <si>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</si>
  <si>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</si>
  <si>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</si>
  <si>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</si>
  <si>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</si>
  <si>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</si>
  <si>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</si>
  <si>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</si>
  <si>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</si>
  <si>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</si>
  <si>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</si>
  <si>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</si>
  <si>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</si>
  <si>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</si>
  <si>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</si>
  <si>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</si>
  <si>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</si>
  <si>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</si>
  <si>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</si>
  <si>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</si>
  <si>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</si>
  <si>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</si>
  <si>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</si>
  <si>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</si>
  <si>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</si>
  <si>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</si>
  <si>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</si>
  <si>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</si>
  <si>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</si>
  <si>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</si>
  <si>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</si>
  <si>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</si>
  <si>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</si>
  <si>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</si>
  <si>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</si>
  <si>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</si>
  <si>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</si>
  <si>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</si>
  <si>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</si>
  <si>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</si>
  <si>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</si>
  <si>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</si>
  <si>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</si>
  <si>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</si>
  <si>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</si>
  <si>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</si>
  <si>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</si>
  <si>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</si>
  <si>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</si>
  <si>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</si>
  <si>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</si>
  <si>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</si>
  <si>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</si>
  <si>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</si>
  <si>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</si>
  <si>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</si>
  <si>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</si>
  <si>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</si>
  <si>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</si>
  <si>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</si>
  <si>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</si>
  <si>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</si>
  <si>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</si>
  <si>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</si>
  <si>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</si>
  <si>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</si>
  <si>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</si>
  <si>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</si>
  <si>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</si>
  <si>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</si>
  <si>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</si>
  <si>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</si>
  <si>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</si>
  <si>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</si>
  <si>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</si>
  <si>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</si>
  <si>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</si>
  <si>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</si>
  <si>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</si>
  <si>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</si>
  <si>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</si>
  <si>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</si>
  <si>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</si>
  <si>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</si>
  <si>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</si>
  <si>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</si>
  <si>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</si>
  <si>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</si>
  <si>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</si>
  <si>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</si>
  <si>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</si>
  <si>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</si>
  <si>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</si>
  <si>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</si>
  <si>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</si>
  <si>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</si>
  <si>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</si>
  <si>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</si>
  <si>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</si>
  <si>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</si>
  <si>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</si>
  <si>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</si>
  <si>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</si>
  <si>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</si>
  <si>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</si>
  <si>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</si>
  <si>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</si>
  <si>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</si>
  <si>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</si>
  <si>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</si>
  <si>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</si>
  <si>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</si>
  <si>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</si>
  <si>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</si>
  <si>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</si>
  <si>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</si>
  <si>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</si>
  <si>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</si>
  <si>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</si>
  <si>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</si>
  <si>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</si>
  <si>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</si>
  <si>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</si>
  <si>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</si>
  <si>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</si>
  <si>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</si>
  <si>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</si>
  <si>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</si>
  <si>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</si>
  <si>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</si>
  <si>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</si>
  <si>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</si>
  <si>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</si>
  <si>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</si>
  <si>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</si>
  <si>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</si>
  <si>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</si>
  <si>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</si>
  <si>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</si>
  <si>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</si>
  <si>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</si>
  <si>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</si>
  <si>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</si>
  <si>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</si>
  <si>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</si>
  <si>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</si>
  <si>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</si>
  <si>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</si>
  <si>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</si>
  <si>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</si>
  <si>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</si>
  <si>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</si>
  <si>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</si>
  <si>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</si>
  <si>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</si>
  <si>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</si>
  <si>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</si>
  <si>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</si>
  <si>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</si>
  <si>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</si>
  <si>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</si>
  <si>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</si>
  <si>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</si>
  <si>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</si>
  <si>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</si>
  <si>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</si>
  <si>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</si>
  <si>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</si>
  <si>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</si>
  <si>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</si>
  <si>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</si>
  <si>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</si>
  <si>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</si>
  <si>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</si>
  <si>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</si>
  <si>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</si>
  <si>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</si>
  <si>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</si>
  <si>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</si>
  <si>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</si>
  <si>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</si>
  <si>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</si>
  <si>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</si>
  <si>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</si>
  <si>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</si>
  <si>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</si>
  <si>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</si>
  <si>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</si>
  <si>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</si>
  <si>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</si>
  <si>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</si>
  <si>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</si>
  <si>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</si>
  <si>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</si>
  <si>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</si>
  <si>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</si>
  <si>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</si>
  <si>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</si>
  <si>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</si>
  <si>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</si>
  <si>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</si>
  <si>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</si>
  <si>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</si>
  <si>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</si>
  <si>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</si>
  <si>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</si>
  <si>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</si>
  <si>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</si>
  <si>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</si>
  <si>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</si>
  <si>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</si>
  <si>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</si>
  <si>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</si>
  <si>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</si>
  <si>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</si>
  <si>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</si>
  <si>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</si>
  <si>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</si>
  <si>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</si>
  <si>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</si>
  <si>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</si>
  <si>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</si>
  <si>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</si>
  <si>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</si>
  <si>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</si>
  <si>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</si>
  <si>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</si>
  <si>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</si>
  <si>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</si>
  <si>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</si>
  <si>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</si>
  <si>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</si>
  <si>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</si>
  <si>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</si>
  <si>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</si>
  <si>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</si>
  <si>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</si>
  <si>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</si>
  <si>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</si>
  <si>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</si>
  <si>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</si>
  <si>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</si>
  <si>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</si>
  <si>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</si>
  <si>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</si>
  <si>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</si>
  <si>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</si>
  <si>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</si>
  <si>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</si>
  <si>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</si>
  <si>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</si>
  <si>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</si>
  <si>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</si>
  <si>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</si>
  <si>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</si>
  <si>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</si>
  <si>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</si>
  <si>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</si>
  <si>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</si>
  <si>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</si>
  <si>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</si>
  <si>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</si>
  <si>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</si>
  <si>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</si>
  <si>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</si>
  <si>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</si>
  <si>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</si>
  <si>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</si>
  <si>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</si>
  <si>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</si>
  <si>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</si>
  <si>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</si>
  <si>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</si>
  <si>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</si>
  <si>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</si>
  <si>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</si>
  <si>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</si>
  <si>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</si>
  <si>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</si>
  <si>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</si>
  <si>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</si>
  <si>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</si>
  <si>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</si>
  <si>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</si>
  <si>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</si>
  <si>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</si>
  <si>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</si>
  <si>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</si>
  <si>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</si>
  <si>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</si>
  <si>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</si>
  <si>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</si>
  <si>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</si>
  <si>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</si>
  <si>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</si>
  <si>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</si>
  <si>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</si>
  <si>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</si>
  <si>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</si>
  <si>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</si>
  <si>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</si>
  <si>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</si>
  <si>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</si>
  <si>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</si>
  <si>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</si>
  <si>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</si>
  <si>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</si>
  <si>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</si>
  <si>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</si>
  <si>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</si>
  <si>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</si>
  <si>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</si>
  <si>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</si>
  <si>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</si>
  <si>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</si>
  <si>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</si>
  <si>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</si>
  <si>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</si>
  <si>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</si>
  <si>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</si>
  <si>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</si>
  <si>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</si>
  <si>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</si>
  <si>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</si>
  <si>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</si>
  <si>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</si>
  <si>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</si>
  <si>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</si>
  <si>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</si>
  <si>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</si>
  <si>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</si>
  <si>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</si>
  <si>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</si>
  <si>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</si>
  <si>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</si>
  <si>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</si>
  <si>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</si>
  <si>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</si>
  <si>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</si>
  <si>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</si>
  <si>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</si>
  <si>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</si>
  <si>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</si>
  <si>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</si>
  <si>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</si>
  <si>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</si>
  <si>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</si>
  <si>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</si>
  <si>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</si>
  <si>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</si>
  <si>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</si>
  <si>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</si>
  <si>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</si>
  <si>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</si>
  <si>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</si>
  <si>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</si>
  <si>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</si>
  <si>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</si>
  <si>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</si>
  <si>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</si>
  <si>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</si>
  <si>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</si>
  <si>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</si>
  <si>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</si>
  <si>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</si>
  <si>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</si>
  <si>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</si>
  <si>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</si>
  <si>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</si>
  <si>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</si>
  <si>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</si>
  <si>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</si>
  <si>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</si>
  <si>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</si>
  <si>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</si>
  <si>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</si>
  <si>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</si>
  <si>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</si>
  <si>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</si>
  <si>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</si>
  <si>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</si>
  <si>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</si>
  <si>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</si>
  <si>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</si>
  <si>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</si>
  <si>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</si>
  <si>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</si>
  <si>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</si>
  <si>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</si>
  <si>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</si>
  <si>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</si>
  <si>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</si>
  <si>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</si>
  <si>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</si>
  <si>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</si>
  <si>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</si>
  <si>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</si>
  <si>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</si>
  <si>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</si>
  <si>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</si>
  <si>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</si>
  <si>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</si>
  <si>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</si>
  <si>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</si>
  <si>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</si>
  <si>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</si>
  <si>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</si>
  <si>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</si>
  <si>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</si>
  <si>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</si>
  <si>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</si>
  <si>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</si>
  <si>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</si>
  <si>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</si>
  <si>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</si>
  <si>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</si>
  <si>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</si>
  <si>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</si>
  <si>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</si>
  <si>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</si>
  <si>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</si>
  <si>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</si>
  <si>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</si>
  <si>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</si>
  <si>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</si>
  <si>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</si>
  <si>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</si>
  <si>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</si>
  <si>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</si>
  <si>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</si>
  <si>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</si>
  <si>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</si>
  <si>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</si>
  <si>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</si>
  <si>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</si>
  <si>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</si>
  <si>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</si>
  <si>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</si>
  <si>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</si>
  <si>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</si>
  <si>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</si>
  <si>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</si>
  <si>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</si>
  <si>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</si>
  <si>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</si>
  <si>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</si>
  <si>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</si>
  <si>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</si>
  <si>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</si>
  <si>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</si>
  <si>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</si>
  <si>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</si>
  <si>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</si>
  <si>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</si>
  <si>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</si>
  <si>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</si>
  <si>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</si>
  <si>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</si>
  <si>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</si>
  <si>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</si>
  <si>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</si>
  <si>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</si>
  <si>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</si>
  <si>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</si>
  <si>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</si>
  <si>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</si>
  <si>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</si>
  <si>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</si>
  <si>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</si>
  <si>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</si>
  <si>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</si>
  <si>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</si>
  <si>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</si>
  <si>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</si>
  <si>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</si>
  <si>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</si>
  <si>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</si>
  <si>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</si>
  <si>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</si>
  <si>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</si>
  <si>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</si>
  <si>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</si>
  <si>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</si>
  <si>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</si>
  <si>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</si>
  <si>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</si>
  <si>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</si>
  <si>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</si>
  <si>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</si>
  <si>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</si>
  <si>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</si>
  <si>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</si>
  <si>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</si>
  <si>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</si>
  <si>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</si>
  <si>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</si>
  <si>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</si>
  <si>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</si>
  <si>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</si>
  <si>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</si>
  <si>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</si>
  <si>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</si>
  <si>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</si>
  <si>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</si>
  <si>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</si>
  <si>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</si>
  <si>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</si>
  <si>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</si>
  <si>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</si>
  <si>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</si>
  <si>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</si>
  <si>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</si>
  <si>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</si>
  <si>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</si>
  <si>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</si>
  <si>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</si>
  <si>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</si>
  <si>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</si>
  <si>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</si>
  <si>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</si>
  <si>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</si>
  <si>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</si>
  <si>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</si>
  <si>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</si>
  <si>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</si>
  <si>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</si>
  <si>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</si>
  <si>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</si>
  <si>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</si>
  <si>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</si>
  <si>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</si>
  <si>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</si>
  <si>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</si>
  <si>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</si>
  <si>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</si>
  <si>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</si>
  <si>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</si>
  <si>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</si>
  <si>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</si>
  <si>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</si>
  <si>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</si>
  <si>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</si>
  <si>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</si>
  <si>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</si>
  <si>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</si>
  <si>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</si>
  <si>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</si>
  <si>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</si>
  <si>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</si>
  <si>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</si>
  <si>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</si>
  <si>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</si>
  <si>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</si>
  <si>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</si>
  <si>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</si>
  <si>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</si>
  <si>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</si>
  <si>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</si>
  <si>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</si>
  <si>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</si>
  <si>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</si>
  <si>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</si>
  <si>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</si>
  <si>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</si>
  <si>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</si>
  <si>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</si>
  <si>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</si>
  <si>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</si>
  <si>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</si>
  <si>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</si>
  <si>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</si>
  <si>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</si>
  <si>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</si>
  <si>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</si>
  <si>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</si>
  <si>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</si>
  <si>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</si>
  <si>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</si>
  <si>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</si>
  <si>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</si>
  <si>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</si>
  <si>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</si>
  <si>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</si>
  <si>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</si>
  <si>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</si>
  <si>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</si>
  <si>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</si>
  <si>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</si>
  <si>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</si>
  <si>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</si>
  <si>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</si>
  <si>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</si>
  <si>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</si>
  <si>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</si>
  <si>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</si>
  <si>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</si>
  <si>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</si>
  <si>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</si>
  <si>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</si>
  <si>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</si>
  <si>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</si>
  <si>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</si>
  <si>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</si>
  <si>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</si>
  <si>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</si>
  <si>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</si>
  <si>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</si>
  <si>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</si>
  <si>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</si>
  <si>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</si>
  <si>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</si>
  <si>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</si>
  <si>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</si>
  <si>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</si>
  <si>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</si>
  <si>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</si>
  <si>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</si>
  <si>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</si>
  <si>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</si>
  <si>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</si>
  <si>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</si>
  <si>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</si>
  <si>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</si>
  <si>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</si>
  <si>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</si>
  <si>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</si>
  <si>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</si>
  <si>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</si>
  <si>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</si>
  <si>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</si>
  <si>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</si>
  <si>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</si>
  <si>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</si>
  <si>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</si>
  <si>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</si>
  <si>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</si>
  <si>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</si>
  <si>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</si>
  <si>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</si>
  <si>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</si>
  <si>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</si>
  <si>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</si>
  <si>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</si>
  <si>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</si>
  <si>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</si>
  <si>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</si>
  <si>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</si>
  <si>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</si>
  <si>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</si>
  <si>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</si>
  <si>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</si>
  <si>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</si>
  <si>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</si>
  <si>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</si>
  <si>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</si>
  <si>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</si>
  <si>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</si>
  <si>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</si>
  <si>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</si>
  <si>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</si>
  <si>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</si>
  <si>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</si>
  <si>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</si>
  <si>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</si>
  <si>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</si>
  <si>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</si>
  <si>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</si>
  <si>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</si>
  <si>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</si>
  <si>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</si>
  <si>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</si>
  <si>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</si>
  <si>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</si>
  <si>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</si>
  <si>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</si>
  <si>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</si>
  <si>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</si>
  <si>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</si>
  <si>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</si>
  <si>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</si>
  <si>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</si>
  <si>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</si>
  <si>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</si>
  <si>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</si>
  <si>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</si>
  <si>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</si>
  <si>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</si>
  <si>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</si>
  <si>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</si>
  <si>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</si>
  <si>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</si>
  <si>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</si>
  <si>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</si>
  <si>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</si>
  <si>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</si>
  <si>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</si>
  <si>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</si>
  <si>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</si>
  <si>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</si>
  <si>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</si>
  <si>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</si>
  <si>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</si>
  <si>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</si>
  <si>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</si>
  <si>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</si>
  <si>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</si>
  <si>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</si>
  <si>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</si>
  <si>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</si>
  <si>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</si>
  <si>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</si>
  <si>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</si>
  <si>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</si>
  <si>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</si>
  <si>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</si>
  <si>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</si>
  <si>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</si>
  <si>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</si>
  <si>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</si>
  <si>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</si>
  <si>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</si>
  <si>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</si>
  <si>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</si>
  <si>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</si>
  <si>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</si>
  <si>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</si>
  <si>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</si>
  <si>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</si>
  <si>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</si>
  <si>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</si>
  <si>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</si>
  <si>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</si>
  <si>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</si>
  <si>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</si>
  <si>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</si>
  <si>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</si>
  <si>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</si>
  <si>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</si>
  <si>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</si>
  <si>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</si>
  <si>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</si>
  <si>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</si>
  <si>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</si>
  <si>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</si>
  <si>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</si>
  <si>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</si>
  <si>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</si>
  <si>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</si>
  <si>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</si>
  <si>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</si>
  <si>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</si>
  <si>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</si>
  <si>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</si>
  <si>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</si>
  <si>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</si>
  <si>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</si>
  <si>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</si>
  <si>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</si>
  <si>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</si>
  <si>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</si>
  <si>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</si>
  <si>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</si>
  <si>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</si>
  <si>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</si>
  <si>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</si>
  <si>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</si>
  <si>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</si>
  <si>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</si>
  <si>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</si>
  <si>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</si>
  <si>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</si>
  <si>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</si>
  <si>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</si>
  <si>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</si>
  <si>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</si>
  <si>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</si>
  <si>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</si>
  <si>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</si>
  <si>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</si>
  <si>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</si>
  <si>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</si>
  <si>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</si>
  <si>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</si>
  <si>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</si>
  <si>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</si>
  <si>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</si>
  <si>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</si>
  <si>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</si>
  <si>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</si>
  <si>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</si>
  <si>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</si>
  <si>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</si>
  <si>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</si>
  <si>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</si>
  <si>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</si>
  <si>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</si>
  <si>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</si>
  <si>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</si>
  <si>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</si>
  <si>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</si>
  <si>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</si>
  <si>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</si>
  <si>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</si>
  <si>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</si>
  <si>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</si>
  <si>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</si>
  <si>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</si>
  <si>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</si>
  <si>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</si>
  <si>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</si>
  <si>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</si>
  <si>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</si>
  <si>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</si>
  <si>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</si>
  <si>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</si>
  <si>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</si>
  <si>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</si>
  <si>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</si>
  <si>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</si>
  <si>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</si>
  <si>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</si>
  <si>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</si>
  <si>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</si>
  <si>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</si>
  <si>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</si>
  <si>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</si>
  <si>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</si>
  <si>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</si>
  <si>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</si>
  <si>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</si>
  <si>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</si>
  <si>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</si>
  <si>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</si>
  <si>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</si>
  <si>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</si>
  <si>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</si>
  <si>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</si>
  <si>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</si>
  <si>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</si>
  <si>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</si>
  <si>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</si>
  <si>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</si>
  <si>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</si>
  <si>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</si>
  <si>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</si>
  <si>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</si>
  <si>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</si>
  <si>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</si>
  <si>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</si>
  <si>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</si>
  <si>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</si>
  <si>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</si>
  <si>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</si>
  <si>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</si>
  <si>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</si>
  <si>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</si>
  <si>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</si>
  <si>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</si>
  <si>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</si>
  <si>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</si>
  <si>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</si>
  <si>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</si>
  <si>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</si>
  <si>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</si>
  <si>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</si>
  <si>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</si>
  <si>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</si>
  <si>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</si>
  <si>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</si>
  <si>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</si>
  <si>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</si>
  <si>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</si>
  <si>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</si>
  <si>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</si>
  <si>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</si>
  <si>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</si>
  <si>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</si>
  <si>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</si>
  <si>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</si>
  <si>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</si>
  <si>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</si>
  <si>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</si>
  <si>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</si>
  <si>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</si>
  <si>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</si>
  <si>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</si>
  <si>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</si>
  <si>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</si>
  <si>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</si>
  <si>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</si>
  <si>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</si>
  <si>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</si>
  <si>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</si>
  <si>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</si>
  <si>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</si>
  <si>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</si>
  <si>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</si>
  <si>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</si>
  <si>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</si>
  <si>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</si>
  <si>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</si>
  <si>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</si>
  <si>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</si>
  <si>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</si>
  <si>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</si>
  <si>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</si>
  <si>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</si>
  <si>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</si>
  <si>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</si>
  <si>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</si>
  <si>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</si>
  <si>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</si>
  <si>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</si>
  <si>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</si>
  <si>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</si>
  <si>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</si>
  <si>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</si>
  <si>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</si>
  <si>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</si>
  <si>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</si>
  <si>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</si>
  <si>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</si>
  <si>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</si>
  <si>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</si>
  <si>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</si>
  <si>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</si>
  <si>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</si>
  <si>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</si>
  <si>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</si>
  <si>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</si>
  <si>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</si>
  <si>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</si>
  <si>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</si>
  <si>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</si>
  <si>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</si>
  <si>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</si>
  <si>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</si>
  <si>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</si>
  <si>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</si>
  <si>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</si>
  <si>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</si>
  <si>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</si>
  <si>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</si>
  <si>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</si>
  <si>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</si>
  <si>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</si>
  <si>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</si>
  <si>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</si>
  <si>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</si>
  <si>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</si>
  <si>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</si>
  <si>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</si>
  <si>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</si>
  <si>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</si>
  <si>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</si>
  <si>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</si>
  <si>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</si>
  <si>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</si>
  <si>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</si>
  <si>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</si>
  <si>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</si>
  <si>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</si>
  <si>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</si>
  <si>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</si>
  <si>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</si>
  <si>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</si>
  <si>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</si>
  <si>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</si>
  <si>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</si>
  <si>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</si>
  <si>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</si>
  <si>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</si>
  <si>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</si>
  <si>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</si>
  <si>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</si>
  <si>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</si>
  <si>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</si>
  <si>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</si>
  <si>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</si>
  <si>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</si>
  <si>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</si>
  <si>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</si>
  <si>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</si>
  <si>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</si>
  <si>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</si>
  <si>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</si>
  <si>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</si>
  <si>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</si>
  <si>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</si>
  <si>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</si>
  <si>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</si>
  <si>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</si>
  <si>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</si>
  <si>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</si>
  <si>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</si>
  <si>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</si>
  <si>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</si>
  <si>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</si>
  <si>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</si>
  <si>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</si>
  <si>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</si>
  <si>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</si>
  <si>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</si>
  <si>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</si>
  <si>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</si>
  <si>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</si>
  <si>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</si>
  <si>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</si>
  <si>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</si>
  <si>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</si>
  <si>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</si>
  <si>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</si>
  <si>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</si>
  <si>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</si>
  <si>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</si>
  <si>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</si>
  <si>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</si>
  <si>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</si>
  <si>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</si>
  <si>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</si>
  <si>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</si>
  <si>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</si>
  <si>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</si>
  <si>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</si>
  <si>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</si>
  <si>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</si>
  <si>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</si>
  <si>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</si>
  <si>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</si>
  <si>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</si>
  <si>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</si>
  <si>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</si>
  <si>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</si>
  <si>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</si>
  <si>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</si>
  <si>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</si>
  <si>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</si>
  <si>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</si>
  <si>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</si>
  <si>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</si>
  <si>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</si>
  <si>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</si>
  <si>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</si>
  <si>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</si>
  <si>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</si>
  <si>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</si>
  <si>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</si>
  <si>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</si>
  <si>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</si>
  <si>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</si>
  <si>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</si>
  <si>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</si>
  <si>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</si>
  <si>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</si>
  <si>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</si>
  <si>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</si>
  <si>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</si>
  <si>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</si>
  <si>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</si>
  <si>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</si>
  <si>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</si>
  <si>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</si>
  <si>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</si>
  <si>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</si>
  <si>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</si>
  <si>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</si>
  <si>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</si>
  <si>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</si>
  <si>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</si>
  <si>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</si>
  <si>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</si>
  <si>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</si>
  <si>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</si>
  <si>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</si>
  <si>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</si>
  <si>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</si>
  <si>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</si>
  <si>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</si>
  <si>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</si>
  <si>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</si>
  <si>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</si>
  <si>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</si>
  <si>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</si>
  <si>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</si>
  <si>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</si>
  <si>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</si>
  <si>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</si>
  <si>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</si>
  <si>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</si>
  <si>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</si>
  <si>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</si>
  <si>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</si>
  <si>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</si>
  <si>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</si>
  <si>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</si>
  <si>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</si>
  <si>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</si>
  <si>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</si>
  <si>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</si>
  <si>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</si>
  <si>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</si>
  <si>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</si>
  <si>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</si>
  <si>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</si>
  <si>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</si>
  <si>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</si>
  <si>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</si>
  <si>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</si>
  <si>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</si>
  <si>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</si>
  <si>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</si>
  <si>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</si>
  <si>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</si>
  <si>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</si>
  <si>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</si>
  <si>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</si>
  <si>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</si>
  <si>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</si>
  <si>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</si>
  <si>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</si>
  <si>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</si>
  <si>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</si>
  <si>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</si>
  <si>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</si>
  <si>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</si>
  <si>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</si>
  <si>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</si>
  <si>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</si>
  <si>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</si>
  <si>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</si>
  <si>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</si>
  <si>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</si>
  <si>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</si>
  <si>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</si>
  <si>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</si>
  <si>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</si>
  <si>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</si>
  <si>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</si>
  <si>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</si>
  <si>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</si>
  <si>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</si>
  <si>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</si>
  <si>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</si>
  <si>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</si>
  <si>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</si>
  <si>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</si>
  <si>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</si>
  <si>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</si>
  <si>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</si>
  <si>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</si>
  <si>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</si>
  <si>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</si>
  <si>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</si>
  <si>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</si>
  <si>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</si>
  <si>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</si>
  <si>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</si>
  <si>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</si>
  <si>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</si>
  <si>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</si>
  <si>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</si>
  <si>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</si>
  <si>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</si>
  <si>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</si>
  <si>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</si>
  <si>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</si>
  <si>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</si>
  <si>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</si>
  <si>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</si>
  <si>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</si>
  <si>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</si>
  <si>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</si>
  <si>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</si>
  <si>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</si>
  <si>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</si>
  <si>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</si>
  <si>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</si>
  <si>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</si>
  <si>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</si>
  <si>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</si>
  <si>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</si>
  <si>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</si>
  <si>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</si>
  <si>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</si>
  <si>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</si>
  <si>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</si>
  <si>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</si>
  <si>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</si>
  <si>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</si>
  <si>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</si>
  <si>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</si>
  <si>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</si>
  <si>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</si>
  <si>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</si>
  <si>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</si>
  <si>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</si>
  <si>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</si>
  <si>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</si>
  <si>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</si>
  <si>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</si>
  <si>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</si>
  <si>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</si>
  <si>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</si>
  <si>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</si>
  <si>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</si>
  <si>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</si>
  <si>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</si>
  <si>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</si>
  <si>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</si>
  <si>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</si>
  <si>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</si>
  <si>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</si>
  <si>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</si>
  <si>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</si>
  <si>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</si>
  <si>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</si>
  <si>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</si>
  <si>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</si>
  <si>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</si>
  <si>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</si>
  <si>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</si>
  <si>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</si>
  <si>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</si>
  <si>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</si>
  <si>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</si>
  <si>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</si>
  <si>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</si>
  <si>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</si>
  <si>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</si>
  <si>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</si>
  <si>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</si>
  <si>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</si>
  <si>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</si>
  <si>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</si>
  <si>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</si>
  <si>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</si>
  <si>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</si>
  <si>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</si>
  <si>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</si>
  <si>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</si>
  <si>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</si>
  <si>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</si>
  <si>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</si>
  <si>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</si>
  <si>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</si>
  <si>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</si>
  <si>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</si>
  <si>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</si>
  <si>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</si>
  <si>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</si>
  <si>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</si>
  <si>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</si>
  <si>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</si>
  <si>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</si>
  <si>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</si>
  <si>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</si>
  <si>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</si>
  <si>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</si>
  <si>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</si>
  <si>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</si>
  <si>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</si>
  <si>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</si>
  <si>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</si>
  <si>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</si>
  <si>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</si>
  <si>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</si>
  <si>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</si>
  <si>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</si>
  <si>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</si>
  <si>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</si>
  <si>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</si>
  <si>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</si>
  <si>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</si>
  <si>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</si>
  <si>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</si>
  <si>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</si>
  <si>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</si>
  <si>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</si>
  <si>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</si>
  <si>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</si>
  <si>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</si>
  <si>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</si>
  <si>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</si>
  <si>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</si>
  <si>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</si>
  <si>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</si>
  <si>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</si>
  <si>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</si>
  <si>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</si>
  <si>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</si>
  <si>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</si>
  <si>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</si>
  <si>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</si>
  <si>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</si>
  <si>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</si>
  <si>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</si>
  <si>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</si>
  <si>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</si>
  <si>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</si>
  <si>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</si>
  <si>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</si>
  <si>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</si>
  <si>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</si>
  <si>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</si>
  <si>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</si>
  <si>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</si>
  <si>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</si>
  <si>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</si>
  <si>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</si>
  <si>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</si>
  <si>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</si>
  <si>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</si>
  <si>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</si>
  <si>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</si>
  <si>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</si>
  <si>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</si>
  <si>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</si>
  <si>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</si>
  <si>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</si>
  <si>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</si>
  <si>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</si>
  <si>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</si>
  <si>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</si>
  <si>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</si>
  <si>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</si>
  <si>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</si>
  <si>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</si>
  <si>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</si>
  <si>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</si>
  <si>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</si>
  <si>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</si>
  <si>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</si>
  <si>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</si>
  <si>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</si>
  <si>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</si>
  <si>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</si>
  <si>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</si>
  <si>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</si>
  <si>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</si>
  <si>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</si>
  <si>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</si>
  <si>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</si>
  <si>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</si>
  <si>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</si>
  <si>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</si>
  <si>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</si>
  <si>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</si>
  <si>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</si>
  <si>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</si>
  <si>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</si>
  <si>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</si>
  <si>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</si>
  <si>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</si>
  <si>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</si>
  <si>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</si>
  <si>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</si>
  <si>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</si>
  <si>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</si>
  <si>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</si>
  <si>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</si>
  <si>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</si>
  <si>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</si>
  <si>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</si>
  <si>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</si>
  <si>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</si>
  <si>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</si>
  <si>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</si>
  <si>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</si>
  <si>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</si>
  <si>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</si>
  <si>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</si>
  <si>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</si>
  <si>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</si>
  <si>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</si>
  <si>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</si>
  <si>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</si>
  <si>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</si>
  <si>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</si>
  <si>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</si>
  <si>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</si>
  <si>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</si>
  <si>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</si>
  <si>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</si>
  <si>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</si>
  <si>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</si>
  <si>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</si>
  <si>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</si>
  <si>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</si>
  <si>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</si>
  <si>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</si>
  <si>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</si>
  <si>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</si>
  <si>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</si>
  <si>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</si>
  <si>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</si>
  <si>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</si>
  <si>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</si>
  <si>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</si>
  <si>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</si>
  <si>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</si>
  <si>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</si>
  <si>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</si>
  <si>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</si>
  <si>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</si>
  <si>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</si>
  <si>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</si>
  <si>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</si>
  <si>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</si>
  <si>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</si>
  <si>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</si>
  <si>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</si>
  <si>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</si>
  <si>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</si>
  <si>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</si>
  <si>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</si>
  <si>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</si>
  <si>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</si>
  <si>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</si>
  <si>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</si>
  <si>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</si>
  <si>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</si>
  <si>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</si>
  <si>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</si>
  <si>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</si>
  <si>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</si>
  <si>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</si>
  <si>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</si>
  <si>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</si>
  <si>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</si>
  <si>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</si>
  <si>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</si>
  <si>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</si>
  <si>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</si>
  <si>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</si>
  <si>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</si>
  <si>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</si>
  <si>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</si>
  <si>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</si>
  <si>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</si>
  <si>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</si>
  <si>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</si>
  <si>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</si>
  <si>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</si>
  <si>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</si>
  <si>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</si>
  <si>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</si>
  <si>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</si>
  <si>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</si>
  <si>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</si>
  <si>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</si>
  <si>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</si>
  <si>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</si>
  <si>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</si>
  <si>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</si>
  <si>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</si>
  <si>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</si>
  <si>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</si>
  <si>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</si>
  <si>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</si>
  <si>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</si>
  <si>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</si>
  <si>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</si>
  <si>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</si>
  <si>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</si>
  <si>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</si>
  <si>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</si>
  <si>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</si>
  <si>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</si>
  <si>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</si>
  <si>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</si>
  <si>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</si>
  <si>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</si>
  <si>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</si>
  <si>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</si>
  <si>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</si>
  <si>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</si>
  <si>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</si>
  <si>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</si>
  <si>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</si>
  <si>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</si>
  <si>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</si>
  <si>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</si>
  <si>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</si>
  <si>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</si>
  <si>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</si>
  <si>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</si>
  <si>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</si>
  <si>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</si>
  <si>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</si>
  <si>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</si>
  <si>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</si>
  <si>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</si>
  <si>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</si>
  <si>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</si>
  <si>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</si>
  <si>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</si>
  <si>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</si>
  <si>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</si>
  <si>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</si>
  <si>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</si>
  <si>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</si>
  <si>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</si>
  <si>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</si>
  <si>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</si>
  <si>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</si>
  <si>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</si>
  <si>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</si>
  <si>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</si>
  <si>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</si>
  <si>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</si>
  <si>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</si>
  <si>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</si>
  <si>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</si>
  <si>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</si>
  <si>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</si>
  <si>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</si>
  <si>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</si>
  <si>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</si>
  <si>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</si>
  <si>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</si>
  <si>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</si>
  <si>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</si>
  <si>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</si>
  <si>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</si>
  <si>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</si>
  <si>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</si>
  <si>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</si>
  <si>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</si>
  <si>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</si>
  <si>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</si>
  <si>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</si>
  <si>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</si>
  <si>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</si>
  <si>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</si>
  <si>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</si>
  <si>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</si>
  <si>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</si>
  <si>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</si>
  <si>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</si>
  <si>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</si>
  <si>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</si>
  <si>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</si>
  <si>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</si>
  <si>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</si>
  <si>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</si>
  <si>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</si>
  <si>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</si>
  <si>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</si>
  <si>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</si>
  <si>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</si>
  <si>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</si>
  <si>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</si>
  <si>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</si>
  <si>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</si>
  <si>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</si>
  <si>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</si>
  <si>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</si>
  <si>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</si>
  <si>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</si>
  <si>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</si>
  <si>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</si>
  <si>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</si>
  <si>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</si>
  <si>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</si>
  <si>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</si>
  <si>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</si>
  <si>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</si>
  <si>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</si>
  <si>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</si>
  <si>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</si>
  <si>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</si>
  <si>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</si>
  <si>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</si>
  <si>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</si>
  <si>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</si>
  <si>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</si>
  <si>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</si>
  <si>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</si>
  <si>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</si>
  <si>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</si>
  <si>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</si>
  <si>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</si>
  <si>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</si>
  <si>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</si>
  <si>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</si>
  <si>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</si>
  <si>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</si>
  <si>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</si>
  <si>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</si>
  <si>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</si>
  <si>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</si>
  <si>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</si>
  <si>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</si>
  <si>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</si>
  <si>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</si>
  <si>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</si>
  <si>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</si>
  <si>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</si>
  <si>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</si>
  <si>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</si>
  <si>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</si>
  <si>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</si>
  <si>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</si>
  <si>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</si>
  <si>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</si>
  <si>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</si>
  <si>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</si>
  <si>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</si>
  <si>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</si>
  <si>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</si>
  <si>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</si>
  <si>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</si>
  <si>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</si>
  <si>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</si>
  <si>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</si>
  <si>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</si>
  <si>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</si>
  <si>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</si>
  <si>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</si>
  <si>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</si>
  <si>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</si>
  <si>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</si>
  <si>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</si>
  <si>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</si>
  <si>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</si>
  <si>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</si>
  <si>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</si>
  <si>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</si>
  <si>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</si>
  <si>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</si>
  <si>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</si>
  <si>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</si>
  <si>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</si>
  <si>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</si>
  <si>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</si>
  <si>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</si>
  <si>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</si>
  <si>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</si>
  <si>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</si>
  <si>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</si>
  <si>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</si>
  <si>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</si>
  <si>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</si>
  <si>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</si>
  <si>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</si>
  <si>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</si>
  <si>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</si>
  <si>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</si>
  <si>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</si>
  <si>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</si>
  <si>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</si>
  <si>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</si>
  <si>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</si>
  <si>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</si>
  <si>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</si>
  <si>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</si>
  <si>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</si>
  <si>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</si>
  <si>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</si>
  <si>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</si>
  <si>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</si>
  <si>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</si>
  <si>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</si>
  <si>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</si>
  <si>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</si>
  <si>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</si>
  <si>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</si>
  <si>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</si>
  <si>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</si>
  <si>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</si>
  <si>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</si>
  <si>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</si>
  <si>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</si>
  <si>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</si>
  <si>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</si>
  <si>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</si>
  <si>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</si>
  <si>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</si>
  <si>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</si>
  <si>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</si>
  <si>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</si>
  <si>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</si>
  <si>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</si>
  <si>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</si>
  <si>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</si>
  <si>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</si>
  <si>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</si>
  <si>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</si>
  <si>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</si>
  <si>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</si>
  <si>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</si>
  <si>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</si>
  <si>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</si>
  <si>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</si>
  <si>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</si>
  <si>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</si>
  <si>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</si>
  <si>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</si>
  <si>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</si>
  <si>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</si>
  <si>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</si>
  <si>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</si>
  <si>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</si>
  <si>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</si>
  <si>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</si>
  <si>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</si>
  <si>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</si>
  <si>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</si>
  <si>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</si>
  <si>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</si>
  <si>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</si>
  <si>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</si>
  <si>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</si>
  <si>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</si>
  <si>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</si>
  <si>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</si>
  <si>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</si>
  <si>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</si>
  <si>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</si>
  <si>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</si>
  <si>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</si>
  <si>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</si>
  <si>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</si>
  <si>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</si>
  <si>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</si>
  <si>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</si>
  <si>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</si>
  <si>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</si>
  <si>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</si>
  <si>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</si>
  <si>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</si>
  <si>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</si>
  <si>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</si>
  <si>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</si>
  <si>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</si>
  <si>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</si>
  <si>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</si>
  <si>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</si>
  <si>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</si>
  <si>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</si>
  <si>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</si>
  <si>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</si>
  <si>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</si>
  <si>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</si>
  <si>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</si>
  <si>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</si>
  <si>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</si>
  <si>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</si>
  <si>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</si>
  <si>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</si>
  <si>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</si>
  <si>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</si>
  <si>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</si>
  <si>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</si>
  <si>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</si>
  <si>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</si>
  <si>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</si>
  <si>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</si>
  <si>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</si>
  <si>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</si>
  <si>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</si>
  <si>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</si>
  <si>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</si>
  <si>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</si>
  <si>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</si>
  <si>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</si>
  <si>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</si>
  <si>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</si>
  <si>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</si>
  <si>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</si>
  <si>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</si>
  <si>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</si>
  <si>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</si>
  <si>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</si>
  <si>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</si>
  <si>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</si>
  <si>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</si>
  <si>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</si>
  <si>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</si>
  <si>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</si>
  <si>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</si>
  <si>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</si>
  <si>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</si>
  <si>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</si>
  <si>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</si>
  <si>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</si>
  <si>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</si>
  <si>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</si>
  <si>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</si>
  <si>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</si>
  <si>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</si>
  <si>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</si>
  <si>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</si>
  <si>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</si>
  <si>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</si>
  <si>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</si>
  <si>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</si>
  <si>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</si>
  <si>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</si>
  <si>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</si>
  <si>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</si>
  <si>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</si>
  <si>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</si>
  <si>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</si>
  <si>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</si>
  <si>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</si>
  <si>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</si>
  <si>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</si>
  <si>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</si>
  <si>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</si>
  <si>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</si>
  <si>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</si>
  <si>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</si>
  <si>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</si>
  <si>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</si>
  <si>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</si>
  <si>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</si>
  <si>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</si>
  <si>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</si>
  <si>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</si>
  <si>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</si>
  <si>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</si>
  <si>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</si>
  <si>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</si>
  <si>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</si>
  <si>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</si>
  <si>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</si>
  <si>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</si>
  <si>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</si>
  <si>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</si>
  <si>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</si>
  <si>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</si>
  <si>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</si>
  <si>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</si>
  <si>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</si>
  <si>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</si>
  <si>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</si>
  <si>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</si>
  <si>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</si>
  <si>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</si>
  <si>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</si>
  <si>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</si>
  <si>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</si>
  <si>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</si>
  <si>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</si>
  <si>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</si>
  <si>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</si>
  <si>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</si>
  <si>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</si>
  <si>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</si>
  <si>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</si>
  <si>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</si>
  <si>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</si>
  <si>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</si>
  <si>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</si>
  <si>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</si>
  <si>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</si>
  <si>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</si>
  <si>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</si>
  <si>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</si>
  <si>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</si>
  <si>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</si>
  <si>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</si>
  <si>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</si>
  <si>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</si>
  <si>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</si>
  <si>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</si>
  <si>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</si>
  <si>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</si>
  <si>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</si>
  <si>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</si>
  <si>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</si>
  <si>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</si>
  <si>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</si>
  <si>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</si>
  <si>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</si>
  <si>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</si>
  <si>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</si>
  <si>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</si>
  <si>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</si>
  <si>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</si>
  <si>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</si>
  <si>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</si>
  <si>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</si>
  <si>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</si>
  <si>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</si>
  <si>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</si>
  <si>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</si>
  <si>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</si>
  <si>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</si>
  <si>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</si>
  <si>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</si>
  <si>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</si>
  <si>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</si>
  <si>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</si>
  <si>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</si>
  <si>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</si>
  <si>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</si>
  <si>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</si>
  <si>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</si>
  <si>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</si>
  <si>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</si>
  <si>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</si>
  <si>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</si>
  <si>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</si>
  <si>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</si>
  <si>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</si>
  <si>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</si>
  <si>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</si>
  <si>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</si>
  <si>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</si>
  <si>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</si>
  <si>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</si>
  <si>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</si>
  <si>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</si>
  <si>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</si>
  <si>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</si>
  <si>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</si>
  <si>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</si>
  <si>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</si>
  <si>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</si>
  <si>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</si>
  <si>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</si>
  <si>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</si>
  <si>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</si>
  <si>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</si>
  <si>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</si>
  <si>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</si>
  <si>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</si>
  <si>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</si>
  <si>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</si>
  <si>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</si>
  <si>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</si>
  <si>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</si>
  <si>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</si>
  <si>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</si>
  <si>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</si>
  <si>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</si>
  <si>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</si>
  <si>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</si>
  <si>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</si>
  <si>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</si>
  <si>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</si>
  <si>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</si>
  <si>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</si>
  <si>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</si>
  <si>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</si>
  <si>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</si>
  <si>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</si>
  <si>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</si>
  <si>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</si>
  <si>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</si>
  <si>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</si>
  <si>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</si>
  <si>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</si>
  <si>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</si>
  <si>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</si>
  <si>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</si>
  <si>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</si>
  <si>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</si>
  <si>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</si>
  <si>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</si>
  <si>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</si>
  <si>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</si>
  <si>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</si>
  <si>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</si>
  <si>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</si>
  <si>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</si>
  <si>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</si>
  <si>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</si>
  <si>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</si>
  <si>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</si>
  <si>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</si>
  <si>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</si>
  <si>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</si>
  <si>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</si>
  <si>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</si>
  <si>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</si>
  <si>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</si>
  <si>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</si>
  <si>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</si>
  <si>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</si>
  <si>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</si>
  <si>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</si>
  <si>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</si>
  <si>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</si>
  <si>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</si>
  <si>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</si>
  <si>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</si>
  <si>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</si>
  <si>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</si>
  <si>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</si>
  <si>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</si>
  <si>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</si>
  <si>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</si>
  <si>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</si>
  <si>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</si>
  <si>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</si>
  <si>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</si>
  <si>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</si>
  <si>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</si>
  <si>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</si>
  <si>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</si>
  <si>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</si>
  <si>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</si>
  <si>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</si>
  <si>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</si>
  <si>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</si>
  <si>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</si>
  <si>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</si>
  <si>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</si>
  <si>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</si>
  <si>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</si>
  <si>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</si>
  <si>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</si>
  <si>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</si>
  <si>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</si>
  <si>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</si>
  <si>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</si>
  <si>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</si>
  <si>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</si>
  <si>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</si>
  <si>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</si>
  <si>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</si>
  <si>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</si>
  <si>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</si>
  <si>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</si>
  <si>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</si>
  <si>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</si>
  <si>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</si>
  <si>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</si>
  <si>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</si>
  <si>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</si>
  <si>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</si>
  <si>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</si>
  <si>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</si>
  <si>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</si>
  <si>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</si>
  <si>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</si>
  <si>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</si>
  <si>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</si>
  <si>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</si>
  <si>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</si>
  <si>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</si>
  <si>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</si>
  <si>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</si>
  <si>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</si>
  <si>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</si>
  <si>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</si>
  <si>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</si>
  <si>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</si>
  <si>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</si>
  <si>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</si>
  <si>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</si>
  <si>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</si>
  <si>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</si>
  <si>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</si>
  <si>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</si>
  <si>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</si>
  <si>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</si>
  <si>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</si>
  <si>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</si>
  <si>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</si>
  <si>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</si>
  <si>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</si>
  <si>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</si>
  <si>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</si>
  <si>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</si>
  <si>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</si>
  <si>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</si>
  <si>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</si>
  <si>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</si>
  <si>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</si>
  <si>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</si>
  <si>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</si>
  <si>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</si>
  <si>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</si>
  <si>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</si>
  <si>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</si>
  <si>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</si>
  <si>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</si>
  <si>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</si>
  <si>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</si>
  <si>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</si>
  <si>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</si>
  <si>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</si>
  <si>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</si>
  <si>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</si>
  <si>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</si>
  <si>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</si>
  <si>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</si>
  <si>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</si>
  <si>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</si>
  <si>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</si>
  <si>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</si>
  <si>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</si>
  <si>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</si>
  <si>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</si>
  <si>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</si>
  <si>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</si>
  <si>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</si>
  <si>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</si>
  <si>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</si>
  <si>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</si>
  <si>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</si>
  <si>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</si>
  <si>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</si>
  <si>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</si>
  <si>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</si>
  <si>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</si>
  <si>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</si>
  <si>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</si>
  <si>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</si>
  <si>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</si>
  <si>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</si>
  <si>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</si>
  <si>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</si>
  <si>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</si>
  <si>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</si>
  <si>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</si>
  <si>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</si>
  <si>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</si>
  <si>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</si>
  <si>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</si>
  <si>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</si>
  <si>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</si>
  <si>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</si>
  <si>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</si>
  <si>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</si>
  <si>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</si>
  <si>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</si>
  <si>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</si>
  <si>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</si>
  <si>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</si>
  <si>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</si>
  <si>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</si>
  <si>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</si>
  <si>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</si>
  <si>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</si>
  <si>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</si>
  <si>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</si>
  <si>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</si>
  <si>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</si>
  <si>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</si>
  <si>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</si>
  <si>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</si>
  <si>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</si>
  <si>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</si>
  <si>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</si>
  <si>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</si>
  <si>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</si>
  <si>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</si>
  <si>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</si>
  <si>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</si>
  <si>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</si>
  <si>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</si>
  <si>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</si>
  <si>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</si>
  <si>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</si>
  <si>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</si>
  <si>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</si>
  <si>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</si>
  <si>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</si>
  <si>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</si>
  <si>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</si>
  <si>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</si>
  <si>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</si>
  <si>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</si>
  <si>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</si>
  <si>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</si>
  <si>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</si>
  <si>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</si>
  <si>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</si>
  <si>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</si>
  <si>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</si>
  <si>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</si>
  <si>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</si>
  <si>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</si>
  <si>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</si>
  <si>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</si>
  <si>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</si>
  <si>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</si>
  <si>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</si>
  <si>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</si>
  <si>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</si>
  <si>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</si>
  <si>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</si>
  <si>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</si>
  <si>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</si>
  <si>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</si>
  <si>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</si>
  <si>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</si>
  <si>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</si>
  <si>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</si>
  <si>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</si>
  <si>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</si>
  <si>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</si>
  <si>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</si>
  <si>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</si>
  <si>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</si>
  <si>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</si>
  <si>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</si>
  <si>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</si>
  <si>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</si>
  <si>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</si>
  <si>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</si>
  <si>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</si>
  <si>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</si>
  <si>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</si>
  <si>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</si>
  <si>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</si>
  <si>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</si>
  <si>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</si>
  <si>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</si>
  <si>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</si>
  <si>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</si>
  <si>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</si>
  <si>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</si>
  <si>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</si>
  <si>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</si>
  <si>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</si>
  <si>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</si>
  <si>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</si>
  <si>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</si>
  <si>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</si>
  <si>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</si>
  <si>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</si>
  <si>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</si>
  <si>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</si>
  <si>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</si>
  <si>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</si>
  <si>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</si>
  <si>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</si>
  <si>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</si>
  <si>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</si>
  <si>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</si>
  <si>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</si>
  <si>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</si>
  <si>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</si>
  <si>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</si>
  <si>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</si>
  <si>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</si>
  <si>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</si>
  <si>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</si>
  <si>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</si>
  <si>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</si>
  <si>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</si>
  <si>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</si>
  <si>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</si>
  <si>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</si>
  <si>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</si>
  <si>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</si>
  <si>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</si>
  <si>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</si>
  <si>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</si>
  <si>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</si>
  <si>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</si>
  <si>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</si>
  <si>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</si>
  <si>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</si>
  <si>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</si>
  <si>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</si>
  <si>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</si>
  <si>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</si>
  <si>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</si>
  <si>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</si>
  <si>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</si>
  <si>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</si>
  <si>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</si>
  <si>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</si>
  <si>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</si>
  <si>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</si>
  <si>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</si>
  <si>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</si>
  <si>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</si>
  <si>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</si>
  <si>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</si>
  <si>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</si>
  <si>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</si>
  <si>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</si>
  <si>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</si>
  <si>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</si>
  <si>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</si>
  <si>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</si>
  <si>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</si>
  <si>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</si>
  <si>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</si>
  <si>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</si>
  <si>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</si>
  <si>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</si>
  <si>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</si>
  <si>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</si>
  <si>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</si>
  <si>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</si>
  <si>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</si>
  <si>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</si>
  <si>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</si>
  <si>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</si>
  <si>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</si>
  <si>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</si>
  <si>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</si>
  <si>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</si>
  <si>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</si>
  <si>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</si>
  <si>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</si>
  <si>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</si>
  <si>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</si>
  <si>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</si>
  <si>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</si>
  <si>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</si>
  <si>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</si>
  <si>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</si>
  <si>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</si>
  <si>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</si>
  <si>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</si>
  <si>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</si>
  <si>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</si>
  <si>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</si>
  <si>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</si>
  <si>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</si>
  <si>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</si>
  <si>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</si>
  <si>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</si>
  <si>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</si>
  <si>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</si>
  <si>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</si>
  <si>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</si>
  <si>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</si>
  <si>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</si>
  <si>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</si>
  <si>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</si>
  <si>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</si>
  <si>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</si>
  <si>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</si>
  <si>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</si>
  <si>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</si>
  <si>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</si>
  <si>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</si>
  <si>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</si>
  <si>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</si>
  <si>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</si>
  <si>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</si>
  <si>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</si>
  <si>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</si>
  <si>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</si>
  <si>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</si>
  <si>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</si>
  <si>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</si>
  <si>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</si>
  <si>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</si>
  <si>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</si>
  <si>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</si>
  <si>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</si>
  <si>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</si>
  <si>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</si>
  <si>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</si>
  <si>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</si>
  <si>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</si>
  <si>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</si>
  <si>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</si>
  <si>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</si>
  <si>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</si>
  <si>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</si>
  <si>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</si>
  <si>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</si>
  <si>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</si>
  <si>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</si>
  <si>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</si>
  <si>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</si>
  <si>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</si>
  <si>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</si>
  <si>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</si>
  <si>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</si>
  <si>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</si>
  <si>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</si>
  <si>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</si>
  <si>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</si>
  <si>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</si>
  <si>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</si>
  <si>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</si>
  <si>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</si>
  <si>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</si>
  <si>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</si>
  <si>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</si>
  <si>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</si>
  <si>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</si>
  <si>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</si>
  <si>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</si>
  <si>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</si>
  <si>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</si>
  <si>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</si>
  <si>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</si>
  <si>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</si>
  <si>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</si>
  <si>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</si>
  <si>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</si>
  <si>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</si>
  <si>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</si>
  <si>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</si>
  <si>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</si>
  <si>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</si>
  <si>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</si>
  <si>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</si>
  <si>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</si>
  <si>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</si>
  <si>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</si>
  <si>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</si>
  <si>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</si>
  <si>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</si>
  <si>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</si>
  <si>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</si>
  <si>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</si>
  <si>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</si>
  <si>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</si>
  <si>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</si>
  <si>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</si>
  <si>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</si>
  <si>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</si>
  <si>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</si>
  <si>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</si>
  <si>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</si>
  <si>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</si>
  <si>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</si>
  <si>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</si>
  <si>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</si>
  <si>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</si>
  <si>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</si>
  <si>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</si>
  <si>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</si>
  <si>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</si>
  <si>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</si>
  <si>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</si>
  <si>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</si>
  <si>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</si>
  <si>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</si>
  <si>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</si>
  <si>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</si>
  <si>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</si>
  <si>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</si>
  <si>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</si>
  <si>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</si>
  <si>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</si>
  <si>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</si>
  <si>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</si>
  <si>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</si>
  <si>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</si>
  <si>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</si>
  <si>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</si>
  <si>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</si>
  <si>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</si>
  <si>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</si>
  <si>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</si>
  <si>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</si>
  <si>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</si>
  <si>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</si>
  <si>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</si>
  <si>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</si>
  <si>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</si>
  <si>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</si>
  <si>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</si>
  <si>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</si>
  <si>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</si>
  <si>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</si>
  <si>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</si>
  <si>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</si>
  <si>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</si>
  <si>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</si>
  <si>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</si>
  <si>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</si>
  <si>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</si>
  <si>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</si>
  <si>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</si>
  <si>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</si>
  <si>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</si>
  <si>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</si>
  <si>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</si>
  <si>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</si>
  <si>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</si>
  <si>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</si>
  <si>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</si>
  <si>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</si>
  <si>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</si>
  <si>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</si>
  <si>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</si>
  <si>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</si>
  <si>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</si>
  <si>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</si>
  <si>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</si>
  <si>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</si>
  <si>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</si>
  <si>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</si>
  <si>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</si>
  <si>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</si>
  <si>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</si>
  <si>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</si>
  <si>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</si>
  <si>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</si>
  <si>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</si>
  <si>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</si>
  <si>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</si>
  <si>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</si>
  <si>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</si>
  <si>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</si>
  <si>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</si>
  <si>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</si>
  <si>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</si>
  <si>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</si>
  <si>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</si>
  <si>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</si>
  <si>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</si>
  <si>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</si>
  <si>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</si>
  <si>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</si>
  <si>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</si>
  <si>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</si>
  <si>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</si>
  <si>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</si>
  <si>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</si>
  <si>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</si>
  <si>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</si>
  <si>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</si>
  <si>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</si>
  <si>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</si>
  <si>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</si>
  <si>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</si>
  <si>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</si>
  <si>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</si>
  <si>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</si>
  <si>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</si>
  <si>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</si>
  <si>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</si>
  <si>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</si>
  <si>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</si>
  <si>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</si>
  <si>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</si>
  <si>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</si>
  <si>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</si>
  <si>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</si>
  <si>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</si>
  <si>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</si>
  <si>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</si>
  <si>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</si>
  <si>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</si>
  <si>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</si>
  <si>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</si>
  <si>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</si>
  <si>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</si>
  <si>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</si>
  <si>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</si>
  <si>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</si>
  <si>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</si>
  <si>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</si>
  <si>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</si>
  <si>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</si>
  <si>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</si>
  <si>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</si>
  <si>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</si>
  <si>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</si>
  <si>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</si>
  <si>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</si>
  <si>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</si>
  <si>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</si>
  <si>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</si>
  <si>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</si>
  <si>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</si>
  <si>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</si>
  <si>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</si>
  <si>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</si>
  <si>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</si>
  <si>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</si>
  <si>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</si>
  <si>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</si>
  <si>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</si>
  <si>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</si>
  <si>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</si>
  <si>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</si>
  <si>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</si>
  <si>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</si>
  <si>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</si>
  <si>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</si>
  <si>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</si>
  <si>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</si>
  <si>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</si>
  <si>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</si>
  <si>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</si>
  <si>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</si>
  <si>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</si>
  <si>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</si>
  <si>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</si>
  <si>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</si>
  <si>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</si>
  <si>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</si>
  <si>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</si>
  <si>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</si>
  <si>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</si>
  <si>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</si>
  <si>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</si>
  <si>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</si>
  <si>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</si>
  <si>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</si>
  <si>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</si>
  <si>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</si>
  <si>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</si>
  <si>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</si>
  <si>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</si>
  <si>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</si>
  <si>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</si>
  <si>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</si>
  <si>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</si>
  <si>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</si>
  <si>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</si>
  <si>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</si>
  <si>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</si>
  <si>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</si>
  <si>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</si>
  <si>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</si>
  <si>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</si>
  <si>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</si>
  <si>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</si>
  <si>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</si>
  <si>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</si>
  <si>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</si>
  <si>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</si>
  <si>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</si>
  <si>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</si>
  <si>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</si>
  <si>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</si>
  <si>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</si>
  <si>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</si>
  <si>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</si>
  <si>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</si>
  <si>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</si>
  <si>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</si>
  <si>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</si>
  <si>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</si>
  <si>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</si>
  <si>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</si>
  <si>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</si>
  <si>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</si>
  <si>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</si>
  <si>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</si>
  <si>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</si>
  <si>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</si>
  <si>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</si>
  <si>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</si>
  <si>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</si>
  <si>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</si>
  <si>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</si>
  <si>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</si>
  <si>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</si>
  <si>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</si>
  <si>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</si>
  <si>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</si>
  <si>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</si>
  <si>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</si>
  <si>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</si>
  <si>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</si>
  <si>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</si>
  <si>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</si>
  <si>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</si>
  <si>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</si>
  <si>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</si>
  <si>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</si>
  <si>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</si>
  <si>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</si>
  <si>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</si>
  <si>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</si>
  <si>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</si>
  <si>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</si>
  <si>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</si>
  <si>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</si>
  <si>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</si>
  <si>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</si>
  <si>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</si>
  <si>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</si>
  <si>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</si>
  <si>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</si>
  <si>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</si>
  <si>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</si>
  <si>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</si>
  <si>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</si>
  <si>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</si>
  <si>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</si>
  <si>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</si>
  <si>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</si>
  <si>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</si>
  <si>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</si>
  <si>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</si>
  <si>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</si>
  <si>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</si>
  <si>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</si>
  <si>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</si>
  <si>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</si>
  <si>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</si>
  <si>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</si>
  <si>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</si>
  <si>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</si>
  <si>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</si>
  <si>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</si>
  <si>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</si>
  <si>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</si>
  <si>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</si>
  <si>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</si>
  <si>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</si>
  <si>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</si>
  <si>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</si>
  <si>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</si>
  <si>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</si>
  <si>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</si>
  <si>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</si>
  <si>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</si>
  <si>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</si>
  <si>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</si>
  <si>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</si>
  <si>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</si>
  <si>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</si>
  <si>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</si>
  <si>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</si>
  <si>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</si>
  <si>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</si>
  <si>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</si>
  <si>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</si>
  <si>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</si>
  <si>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</si>
  <si>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</si>
  <si>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</si>
  <si>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</si>
  <si>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</si>
  <si>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</si>
  <si>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</si>
  <si>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</si>
  <si>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</si>
  <si>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</si>
  <si>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</si>
  <si>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</si>
  <si>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</si>
  <si>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</si>
  <si>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</si>
  <si>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</si>
  <si>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</si>
  <si>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</si>
  <si>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</si>
  <si>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</si>
  <si>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</si>
  <si>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</si>
  <si>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</si>
  <si>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</si>
  <si>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</si>
  <si>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</si>
  <si>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</si>
  <si>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</si>
  <si>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</si>
  <si>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</si>
  <si>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</si>
  <si>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</si>
  <si>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</si>
  <si>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</si>
  <si>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</si>
  <si>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</si>
  <si>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</si>
  <si>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</si>
  <si>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</si>
  <si>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</si>
  <si>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</si>
  <si>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</si>
  <si>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</si>
  <si>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</si>
  <si>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</si>
  <si>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</si>
  <si>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</si>
  <si>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</si>
  <si>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</si>
  <si>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</si>
  <si>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</si>
  <si>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</si>
  <si>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</si>
  <si>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</si>
  <si>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</si>
  <si>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</si>
  <si>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</si>
  <si>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</si>
  <si>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</si>
  <si>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</si>
  <si>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</si>
  <si>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</si>
  <si>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</si>
  <si>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</si>
  <si>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</si>
  <si>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</si>
  <si>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</si>
  <si>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</si>
  <si>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</si>
  <si>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</si>
  <si>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</si>
  <si>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</si>
  <si>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</si>
  <si>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</si>
  <si>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</si>
  <si>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</si>
  <si>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</si>
  <si>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</si>
  <si>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</si>
  <si>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</si>
  <si>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</si>
  <si>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</si>
  <si>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</si>
  <si>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</si>
  <si>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</si>
  <si>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</si>
  <si>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</si>
  <si>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</si>
  <si>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</si>
  <si>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</si>
  <si>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</si>
  <si>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</si>
  <si>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</si>
  <si>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</si>
  <si>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</si>
  <si>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</si>
  <si>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</si>
  <si>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</si>
  <si>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</si>
  <si>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</si>
  <si>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</si>
  <si>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</si>
  <si>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</si>
  <si>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</si>
  <si>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</si>
  <si>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</si>
  <si>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</si>
  <si>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</si>
  <si>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</si>
  <si>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</si>
  <si>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</si>
  <si>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</si>
  <si>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</si>
  <si>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</si>
  <si>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</si>
  <si>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</si>
  <si>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</si>
  <si>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</si>
  <si>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</si>
  <si>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</si>
  <si>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</si>
  <si>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</si>
  <si>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</si>
  <si>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</si>
  <si>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</si>
  <si>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</si>
  <si>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</si>
  <si>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</si>
  <si>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</si>
  <si>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</si>
  <si>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</si>
  <si>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</si>
  <si>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</si>
  <si>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</si>
  <si>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</si>
  <si>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</si>
  <si>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</si>
  <si>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</si>
  <si>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</si>
  <si>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</si>
  <si>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</si>
  <si>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</si>
  <si>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</si>
  <si>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</si>
  <si>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</si>
  <si>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</si>
  <si>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</si>
  <si>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</si>
  <si>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</si>
  <si>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</si>
  <si>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</si>
  <si>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</si>
  <si>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</si>
  <si>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</si>
  <si>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</si>
  <si>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</si>
  <si>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</si>
  <si>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</si>
  <si>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</si>
  <si>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</si>
  <si>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</si>
  <si>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</si>
  <si>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</si>
  <si>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</si>
  <si>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</si>
  <si>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</si>
  <si>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</si>
  <si>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</si>
  <si>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</si>
  <si>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</si>
  <si>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</si>
  <si>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</si>
  <si>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</si>
  <si>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</si>
  <si>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</si>
  <si>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</si>
  <si>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</si>
  <si>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</si>
  <si>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</si>
  <si>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</si>
  <si>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</si>
  <si>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</si>
  <si>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</si>
  <si>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</si>
  <si>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</si>
  <si>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</si>
  <si>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</si>
  <si>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</si>
  <si>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</si>
  <si>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</si>
  <si>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</si>
  <si>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</si>
  <si>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</si>
  <si>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</si>
  <si>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</si>
  <si>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</si>
  <si>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</si>
  <si>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</si>
  <si>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</si>
  <si>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</si>
  <si>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</si>
  <si>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</si>
  <si>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</si>
  <si>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</si>
  <si>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</si>
  <si>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</si>
  <si>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</si>
  <si>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</si>
  <si>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</si>
  <si>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</si>
  <si>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</si>
  <si>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</si>
  <si>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</si>
  <si>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</si>
  <si>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</si>
  <si>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</si>
  <si>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</si>
  <si>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</si>
  <si>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</si>
  <si>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</si>
  <si>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</si>
  <si>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</si>
  <si>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</si>
  <si>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</si>
  <si>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</si>
  <si>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</si>
  <si>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</si>
  <si>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</si>
  <si>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</si>
  <si>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</si>
  <si>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</si>
  <si>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</si>
  <si>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</si>
  <si>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</si>
  <si>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</si>
  <si>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</si>
  <si>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</si>
  <si>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</si>
  <si>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</si>
  <si>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</si>
  <si>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</si>
  <si>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</si>
  <si>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</si>
  <si>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</si>
  <si>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</si>
  <si>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</si>
  <si>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</si>
  <si>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</si>
  <si>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</si>
  <si>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</si>
  <si>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</si>
  <si>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</si>
  <si>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</si>
  <si>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</si>
  <si>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</si>
  <si>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</si>
  <si>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</si>
  <si>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</si>
  <si>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</si>
  <si>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</si>
  <si>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</si>
  <si>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</si>
  <si>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</si>
  <si>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</si>
  <si>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</si>
  <si>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</si>
  <si>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</si>
  <si>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</si>
  <si>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</si>
  <si>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</si>
  <si>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</si>
  <si>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</si>
  <si>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</si>
  <si>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</si>
  <si>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</si>
  <si>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</si>
  <si>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</si>
  <si>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</si>
  <si>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</si>
  <si>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</si>
  <si>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</si>
  <si>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</si>
  <si>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</si>
  <si>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</si>
  <si>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</si>
  <si>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</si>
  <si>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</si>
  <si>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</si>
  <si>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</si>
  <si>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</si>
  <si>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</si>
  <si>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</si>
  <si>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</si>
  <si>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</si>
  <si>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</si>
  <si>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</si>
  <si>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</si>
  <si>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</si>
  <si>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</si>
  <si>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</si>
  <si>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</si>
  <si>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</si>
  <si>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</si>
  <si>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</si>
  <si>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</si>
  <si>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</si>
  <si>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</si>
  <si>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</si>
  <si>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</si>
  <si>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</si>
  <si>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</si>
  <si>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</si>
  <si>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</si>
  <si>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</si>
  <si>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</si>
  <si>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</si>
  <si>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</si>
  <si>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</si>
  <si>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</si>
  <si>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</si>
  <si>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</si>
  <si>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</si>
  <si>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</si>
  <si>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</si>
  <si>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</si>
  <si>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</si>
  <si>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</si>
  <si>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</si>
  <si>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</si>
  <si>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</si>
  <si>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</si>
  <si>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</si>
  <si>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</si>
  <si>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</si>
  <si>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</si>
  <si>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</si>
  <si>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</si>
  <si>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</si>
  <si>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</si>
  <si>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</si>
  <si>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</si>
  <si>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</si>
  <si>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</si>
  <si>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</si>
  <si>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</si>
  <si>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</si>
  <si>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</si>
  <si>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</si>
  <si>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</si>
  <si>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</si>
  <si>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</si>
  <si>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</si>
  <si>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</si>
  <si>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</si>
  <si>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</si>
  <si>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</si>
  <si>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</si>
  <si>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</si>
  <si>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</si>
  <si>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</si>
  <si>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</si>
  <si>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</si>
  <si>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</si>
  <si>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</si>
  <si>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</si>
  <si>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</si>
  <si>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</si>
  <si>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</si>
  <si>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</si>
  <si>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</si>
  <si>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</si>
  <si>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</si>
  <si>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</si>
  <si>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</si>
  <si>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</si>
  <si>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</si>
  <si>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</si>
  <si>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</si>
  <si>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</si>
  <si>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</si>
  <si>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</si>
  <si>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</si>
  <si>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</si>
  <si>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</si>
  <si>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</si>
  <si>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</si>
  <si>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</si>
  <si>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</si>
  <si>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</si>
  <si>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</si>
  <si>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</si>
  <si>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</si>
  <si>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</si>
  <si>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</si>
  <si>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</si>
  <si>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</si>
  <si>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</si>
  <si>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</si>
  <si>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</si>
  <si>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</si>
  <si>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</si>
  <si>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</si>
  <si>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</si>
  <si>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</si>
  <si>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</si>
  <si>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</si>
  <si>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</si>
  <si>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</si>
  <si>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</si>
  <si>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</si>
  <si>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</si>
  <si>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</si>
  <si>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</si>
  <si>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</si>
  <si>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</si>
  <si>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</si>
  <si>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</si>
  <si>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</si>
  <si>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</si>
  <si>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</si>
  <si>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</si>
  <si>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</si>
  <si>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</si>
  <si>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</si>
  <si>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</si>
  <si>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</si>
  <si>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</si>
  <si>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</si>
  <si>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</si>
  <si>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</si>
  <si>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</si>
  <si>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</si>
  <si>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</si>
  <si>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</si>
  <si>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</si>
  <si>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</si>
  <si>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</si>
  <si>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</si>
  <si>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</si>
  <si>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</si>
  <si>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</si>
  <si>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</si>
  <si>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</si>
  <si>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</si>
  <si>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</si>
  <si>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</si>
  <si>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</si>
  <si>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</si>
  <si>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</si>
  <si>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</si>
  <si>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</si>
  <si>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</si>
  <si>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</si>
  <si>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</si>
  <si>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</si>
  <si>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</si>
  <si>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</si>
  <si>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</si>
  <si>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</si>
  <si>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</si>
  <si>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</si>
  <si>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</si>
  <si>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</si>
  <si>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</si>
  <si>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</si>
  <si>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</si>
  <si>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</si>
  <si>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</si>
  <si>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</si>
  <si>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</si>
  <si>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</si>
  <si>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</si>
  <si>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</si>
  <si>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</si>
  <si>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</si>
  <si>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</si>
  <si>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</si>
  <si>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</si>
  <si>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</si>
  <si>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</si>
  <si>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</si>
  <si>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</si>
  <si>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</si>
  <si>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</si>
  <si>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</si>
  <si>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</si>
  <si>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</si>
  <si>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</si>
  <si>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</si>
  <si>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</si>
  <si>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</si>
  <si>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</si>
  <si>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</si>
  <si>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</si>
  <si>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</si>
  <si>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</si>
  <si>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</si>
  <si>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</si>
  <si>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</si>
  <si>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</si>
  <si>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</si>
  <si>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</si>
  <si>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</si>
  <si>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</si>
  <si>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</si>
  <si>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</si>
  <si>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</si>
  <si>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</si>
  <si>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</si>
  <si>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</si>
  <si>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</si>
  <si>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</si>
  <si>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</si>
  <si>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</si>
  <si>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</si>
  <si>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</si>
  <si>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</si>
  <si>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</si>
  <si>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</si>
  <si>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</si>
  <si>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</si>
  <si>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</si>
  <si>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</si>
  <si>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</si>
  <si>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</si>
  <si>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</si>
  <si>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</si>
  <si>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</si>
  <si>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</si>
  <si>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</si>
  <si>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</si>
  <si>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</si>
  <si>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</si>
  <si>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</si>
  <si>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</si>
  <si>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</si>
  <si>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</si>
  <si>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</si>
  <si>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</si>
  <si>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</si>
  <si>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</si>
  <si>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</si>
  <si>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</si>
  <si>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</si>
  <si>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</si>
  <si>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</si>
  <si>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</si>
  <si>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</si>
  <si>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</si>
  <si>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</si>
  <si>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</si>
  <si>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</si>
  <si>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</si>
  <si>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</si>
  <si>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</si>
  <si>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</si>
  <si>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</si>
  <si>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</si>
  <si>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</si>
  <si>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</si>
  <si>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</si>
  <si>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</si>
  <si>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</si>
  <si>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</si>
  <si>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</si>
  <si>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</si>
  <si>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</si>
  <si>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</si>
  <si>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</si>
  <si>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</si>
  <si>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</si>
  <si>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</si>
  <si>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</si>
  <si>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</si>
  <si>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</si>
  <si>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</si>
  <si>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</si>
  <si>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</si>
  <si>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</si>
  <si>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</si>
  <si>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</si>
  <si>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</si>
  <si>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</si>
  <si>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</si>
  <si>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</si>
  <si>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</si>
  <si>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</si>
  <si>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</si>
  <si>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</si>
  <si>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</si>
  <si>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</si>
  <si>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</si>
  <si>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</si>
  <si>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</si>
  <si>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</si>
  <si>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</si>
  <si>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</si>
  <si>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</si>
  <si>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</si>
  <si>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</si>
  <si>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</si>
  <si>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</si>
  <si>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</si>
  <si>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</si>
  <si>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</si>
  <si>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</si>
  <si>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</si>
  <si>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</si>
  <si>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</si>
  <si>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</si>
  <si>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</si>
  <si>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</si>
  <si>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</si>
  <si>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</si>
  <si>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</si>
  <si>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</si>
  <si>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</si>
  <si>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</si>
  <si>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</si>
  <si>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</si>
  <si>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</si>
  <si>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</si>
  <si>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</si>
  <si>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</si>
  <si>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</si>
  <si>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</si>
  <si>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</si>
  <si>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</si>
  <si>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</si>
  <si>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</si>
  <si>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</si>
  <si>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</si>
  <si>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</si>
  <si>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</si>
  <si>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</si>
  <si>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</si>
  <si>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</si>
  <si>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</si>
  <si>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</si>
  <si>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</si>
  <si>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</si>
  <si>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</si>
  <si>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</si>
  <si>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</si>
  <si>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</si>
  <si>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</si>
  <si>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</si>
  <si>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</si>
  <si>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</si>
  <si>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</si>
  <si>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</si>
  <si>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</si>
  <si>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</si>
  <si>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</si>
  <si>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</si>
  <si>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</si>
  <si>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</si>
  <si>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</si>
  <si>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</si>
  <si>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</si>
  <si>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</si>
  <si>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</si>
  <si>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</si>
  <si>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</si>
  <si>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</si>
  <si>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</si>
  <si>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</si>
  <si>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</si>
  <si>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</si>
  <si>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</si>
  <si>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</si>
  <si>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</si>
  <si>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</si>
  <si>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</si>
  <si>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</si>
  <si>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</si>
  <si>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</si>
  <si>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</si>
  <si>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</si>
  <si>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</si>
  <si>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</si>
  <si>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</si>
  <si>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</si>
  <si>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</si>
  <si>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</si>
  <si>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</si>
  <si>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</si>
  <si>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</si>
  <si>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</si>
  <si>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</si>
  <si>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</si>
  <si>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</si>
  <si>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</si>
  <si>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</si>
  <si>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</si>
  <si>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</si>
  <si>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</si>
  <si>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</si>
  <si>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</si>
  <si>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</si>
  <si>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</si>
  <si>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</si>
  <si>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</si>
  <si>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</si>
  <si>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</si>
  <si>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</si>
  <si>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</si>
  <si>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</si>
  <si>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</si>
  <si>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</si>
  <si>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</si>
  <si>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</si>
  <si>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</si>
  <si>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</si>
  <si>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</si>
  <si>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</si>
  <si>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</si>
  <si>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</si>
  <si>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</si>
  <si>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</si>
  <si>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</si>
  <si>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</si>
  <si>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</si>
  <si>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</si>
  <si>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</si>
  <si>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</si>
  <si>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</si>
  <si>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</si>
  <si>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</si>
  <si>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</si>
  <si>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</si>
  <si>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</si>
  <si>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</si>
  <si>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</si>
  <si>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</si>
  <si>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</si>
  <si>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</si>
  <si>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</si>
  <si>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</si>
  <si>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</si>
  <si>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</si>
  <si>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</si>
  <si>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</si>
  <si>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</si>
  <si>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</si>
  <si>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</si>
  <si>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</si>
  <si>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</si>
  <si>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</si>
  <si>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</si>
  <si>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</si>
  <si>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</si>
  <si>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</si>
  <si>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</si>
  <si>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</si>
  <si>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</si>
  <si>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</si>
  <si>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</si>
  <si>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</si>
  <si>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</si>
  <si>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</si>
  <si>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</si>
  <si>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</si>
  <si>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</si>
  <si>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</si>
  <si>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</si>
  <si>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</si>
  <si>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</si>
  <si>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</si>
  <si>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</si>
  <si>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</si>
  <si>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</si>
  <si>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</si>
  <si>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</si>
  <si>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</si>
  <si>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</si>
  <si>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</si>
  <si>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</si>
  <si>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</si>
  <si>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</si>
  <si>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</si>
  <si>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</si>
  <si>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</si>
  <si>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</si>
  <si>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</si>
  <si>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</si>
  <si>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</si>
  <si>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</si>
  <si>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</si>
  <si>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</si>
  <si>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</si>
  <si>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</si>
  <si>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</si>
  <si>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</si>
  <si>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</si>
  <si>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</si>
  <si>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</si>
  <si>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</si>
  <si>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</si>
  <si>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</si>
  <si>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</si>
  <si>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</si>
  <si>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</si>
  <si>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</si>
  <si>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</si>
  <si>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</si>
  <si>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</si>
  <si>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</si>
  <si>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</si>
  <si>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</si>
  <si>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</si>
  <si>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</si>
  <si>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</si>
  <si>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</si>
  <si>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</si>
  <si>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</si>
  <si>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</si>
  <si>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</si>
  <si>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</si>
  <si>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</si>
  <si>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</si>
  <si>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</si>
  <si>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</si>
  <si>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</si>
  <si>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</si>
  <si>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</si>
  <si>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</si>
  <si>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</si>
  <si>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</si>
  <si>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</si>
  <si>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</si>
  <si>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</si>
  <si>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</si>
  <si>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</si>
  <si>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</si>
  <si>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</si>
  <si>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</si>
  <si>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</si>
  <si>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</si>
  <si>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</si>
  <si>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</si>
  <si>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</si>
  <si>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</si>
  <si>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</si>
  <si>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</si>
  <si>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</si>
  <si>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</si>
  <si>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</si>
  <si>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</si>
  <si>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</si>
  <si>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</si>
  <si>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</si>
  <si>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</si>
  <si>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</si>
  <si>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</si>
  <si>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</si>
  <si>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</si>
  <si>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</si>
  <si>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</si>
  <si>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</si>
  <si>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</si>
  <si>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</si>
  <si>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</si>
  <si>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</si>
  <si>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</si>
  <si>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</si>
  <si>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</si>
  <si>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</si>
  <si>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</si>
  <si>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</si>
  <si>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</si>
  <si>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</si>
  <si>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</si>
  <si>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</si>
  <si>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</si>
  <si>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</si>
  <si>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</si>
  <si>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</si>
  <si>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</si>
  <si>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</si>
  <si>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</si>
  <si>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</si>
  <si>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</si>
  <si>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</si>
  <si>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</si>
  <si>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</si>
  <si>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</si>
  <si>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</si>
  <si>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</si>
  <si>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</si>
  <si>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</si>
  <si>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</si>
  <si>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</si>
  <si>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</si>
  <si>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</si>
  <si>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</si>
  <si>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</si>
  <si>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</si>
  <si>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</si>
  <si>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</si>
  <si>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</si>
  <si>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</si>
  <si>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</si>
  <si>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</si>
  <si>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</si>
  <si>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</si>
  <si>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</si>
  <si>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</si>
  <si>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</si>
  <si>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</si>
  <si>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</si>
  <si>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</si>
  <si>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</si>
  <si>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</si>
  <si>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</si>
  <si>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</si>
  <si>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</si>
  <si>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</si>
  <si>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</si>
  <si>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</si>
  <si>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</si>
  <si>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</si>
  <si>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</si>
  <si>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</si>
  <si>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</si>
  <si>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</si>
  <si>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</si>
  <si>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</si>
  <si>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</si>
  <si>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</si>
  <si>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</si>
  <si>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</si>
  <si>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</si>
  <si>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</si>
  <si>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</si>
  <si>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</si>
  <si>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</si>
  <si>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</si>
  <si>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</si>
  <si>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</si>
  <si>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</si>
  <si>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</si>
  <si>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</si>
  <si>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</si>
  <si>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</si>
  <si>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</si>
  <si>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</si>
  <si>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</si>
  <si>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</si>
  <si>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</si>
  <si>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</si>
  <si>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</si>
  <si>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</si>
  <si>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</si>
  <si>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</si>
  <si>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</si>
  <si>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</si>
  <si>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</si>
  <si>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</si>
  <si>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</si>
  <si>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</si>
  <si>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</si>
  <si>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</si>
  <si>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</si>
  <si>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</si>
  <si>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</si>
  <si>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</si>
  <si>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</si>
  <si>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</si>
  <si>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</si>
  <si>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</si>
  <si>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</si>
  <si>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</si>
  <si>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</si>
  <si>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</si>
  <si>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</si>
  <si>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</si>
  <si>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</si>
  <si>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</si>
  <si>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</si>
  <si>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</si>
  <si>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</si>
  <si>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</si>
  <si>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</si>
  <si>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</si>
  <si>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</si>
  <si>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</si>
  <si>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</si>
  <si>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</si>
  <si>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</si>
  <si>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</si>
  <si>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</si>
  <si>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</si>
  <si>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</si>
  <si>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</si>
  <si>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</si>
  <si>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</si>
  <si>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</si>
  <si>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</si>
  <si>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</si>
  <si>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</si>
  <si>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</si>
  <si>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</si>
  <si>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</si>
  <si>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</si>
  <si>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</si>
  <si>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</si>
  <si>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</si>
  <si>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</si>
  <si>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</si>
  <si>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</si>
  <si>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</si>
  <si>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</si>
  <si>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</si>
  <si>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</si>
  <si>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</si>
  <si>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</si>
  <si>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</si>
  <si>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</si>
  <si>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</si>
  <si>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</si>
  <si>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</si>
  <si>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</si>
  <si>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</si>
  <si>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</si>
  <si>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</si>
  <si>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</si>
  <si>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</si>
  <si>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</si>
  <si>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</si>
  <si>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</si>
  <si>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</si>
  <si>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</si>
  <si>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</si>
  <si>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</si>
  <si>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</si>
  <si>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</si>
  <si>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</si>
  <si>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</si>
  <si>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</si>
  <si>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</si>
  <si>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</si>
  <si>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</si>
  <si>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</si>
  <si>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</si>
  <si>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</si>
  <si>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</si>
  <si>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</si>
  <si>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</si>
  <si>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</si>
  <si>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</si>
  <si>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</si>
  <si>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</si>
  <si>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</si>
  <si>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</si>
  <si>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</si>
  <si>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</si>
  <si>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</si>
  <si>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</si>
  <si>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</si>
  <si>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</si>
  <si>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</si>
  <si>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</si>
  <si>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</si>
  <si>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</si>
  <si>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</si>
  <si>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</si>
  <si>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</si>
  <si>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</si>
  <si>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</si>
  <si>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</si>
  <si>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</si>
  <si>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</si>
  <si>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</si>
  <si>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</si>
  <si>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</si>
  <si>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</si>
  <si>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</si>
  <si>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</si>
  <si>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</si>
  <si>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</si>
  <si>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</si>
  <si>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</si>
  <si>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</si>
  <si>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</si>
  <si>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</si>
  <si>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</si>
  <si>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</si>
  <si>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</si>
  <si>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</si>
  <si>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</si>
  <si>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</si>
  <si>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</si>
  <si>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</si>
  <si>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</si>
  <si>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</si>
  <si>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</si>
  <si>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</si>
  <si>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</si>
  <si>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</si>
  <si>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</si>
  <si>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</si>
  <si>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</si>
  <si>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</si>
  <si>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</si>
  <si>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</si>
  <si>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</si>
  <si>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</si>
  <si>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</si>
  <si>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</si>
  <si>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</si>
  <si>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</si>
  <si>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</si>
  <si>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</si>
  <si>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</si>
  <si>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</si>
  <si>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</si>
  <si>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</si>
  <si>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</si>
  <si>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</si>
  <si>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</si>
  <si>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</si>
  <si>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</si>
  <si>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</si>
  <si>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</si>
  <si>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</si>
  <si>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</si>
  <si>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</si>
  <si>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</si>
  <si>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</si>
  <si>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</si>
  <si>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</si>
  <si>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</si>
  <si>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</si>
  <si>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</si>
  <si>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</si>
  <si>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</si>
  <si>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</si>
  <si>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</si>
  <si>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</si>
  <si>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</si>
  <si>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</si>
  <si>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</si>
  <si>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</si>
  <si>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</si>
  <si>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</si>
  <si>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</si>
  <si>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</si>
  <si>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</si>
  <si>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</si>
  <si>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</si>
  <si>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</si>
  <si>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</si>
  <si>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</si>
  <si>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</si>
  <si>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</si>
  <si>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</si>
  <si>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</si>
  <si>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</si>
  <si>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</si>
  <si>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</si>
  <si>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</si>
  <si>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</si>
  <si>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</si>
  <si>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</si>
  <si>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</si>
  <si>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</si>
  <si>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</si>
  <si>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</si>
  <si>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</si>
  <si>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</si>
  <si>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</si>
  <si>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</si>
  <si>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</si>
  <si>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</si>
  <si>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</si>
  <si>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</si>
  <si>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</si>
  <si>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</si>
  <si>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</si>
  <si>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</si>
  <si>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</si>
  <si>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</si>
  <si>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</si>
  <si>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</si>
  <si>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</si>
  <si>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</si>
  <si>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</si>
  <si>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</si>
  <si>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</si>
  <si>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</si>
  <si>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</si>
  <si>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</si>
  <si>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</si>
  <si>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</si>
  <si>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</si>
  <si>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</si>
  <si>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</si>
  <si>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</si>
  <si>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</si>
  <si>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</si>
  <si>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</si>
  <si>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</si>
  <si>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</si>
  <si>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</si>
  <si>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</si>
  <si>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</si>
  <si>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</si>
  <si>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</si>
  <si>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</si>
  <si>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</si>
  <si>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</si>
  <si>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</si>
  <si>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</si>
  <si>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</si>
  <si>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</si>
  <si>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</si>
  <si>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</si>
  <si>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</si>
  <si>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</si>
  <si>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</si>
  <si>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</si>
  <si>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</si>
  <si>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</si>
  <si>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</si>
  <si>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</si>
  <si>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</si>
  <si>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</si>
  <si>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</si>
  <si>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</si>
  <si>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</si>
  <si>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</si>
  <si>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</si>
  <si>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</si>
  <si>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</si>
  <si>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</si>
  <si>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</si>
  <si>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</si>
  <si>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</si>
  <si>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</si>
  <si>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</si>
  <si>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</si>
  <si>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</si>
  <si>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</si>
  <si>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</si>
  <si>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</si>
  <si>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</si>
  <si>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</si>
  <si>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</si>
  <si>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</si>
  <si>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</si>
  <si>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</si>
  <si>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</si>
  <si>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</si>
  <si>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</si>
  <si>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</si>
  <si>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</si>
  <si>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</si>
  <si>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</si>
  <si>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</si>
  <si>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</si>
  <si>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</si>
  <si>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</si>
  <si>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</si>
  <si>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</si>
  <si>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</si>
  <si>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</si>
  <si>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</si>
  <si>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</si>
  <si>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</si>
  <si>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</si>
  <si>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</si>
  <si>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</si>
  <si>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</si>
  <si>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</si>
  <si>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</si>
  <si>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</si>
  <si>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</si>
  <si>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</si>
  <si>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</si>
  <si>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</si>
  <si>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</si>
  <si>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</si>
  <si>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</si>
  <si>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</si>
  <si>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</si>
  <si>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</si>
  <si>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</si>
  <si>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</si>
  <si>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</si>
  <si>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</si>
  <si>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</si>
  <si>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</si>
  <si>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</si>
  <si>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</si>
  <si>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</si>
  <si>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</si>
  <si>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</si>
  <si>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</si>
  <si>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</si>
  <si>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</si>
  <si>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</si>
  <si>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</si>
  <si>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</si>
  <si>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</si>
  <si>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</si>
  <si>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</si>
  <si>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</si>
  <si>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</si>
  <si>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</si>
  <si>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</si>
  <si>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</si>
  <si>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</si>
  <si>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</si>
  <si>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</si>
  <si>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</si>
  <si>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</si>
  <si>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</si>
  <si>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</si>
  <si>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</si>
  <si>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</si>
  <si>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</si>
  <si>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</si>
  <si>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</si>
  <si>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</si>
  <si>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</si>
  <si>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</si>
  <si>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</si>
  <si>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</si>
  <si>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</si>
  <si>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</si>
  <si>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</si>
  <si>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</si>
  <si>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</si>
  <si>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</si>
  <si>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</si>
  <si>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</si>
  <si>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</si>
  <si>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</si>
  <si>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</si>
  <si>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</si>
  <si>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</si>
  <si>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</si>
  <si>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</si>
  <si>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</si>
  <si>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</si>
  <si>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</si>
  <si>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</si>
  <si>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</si>
  <si>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</si>
  <si>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</si>
  <si>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</si>
  <si>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</si>
  <si>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</si>
  <si>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</si>
  <si>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</si>
  <si>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</si>
  <si>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</si>
  <si>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</si>
  <si>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</si>
  <si>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</si>
  <si>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</si>
  <si>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</si>
  <si>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</si>
  <si>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</si>
  <si>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</si>
  <si>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</si>
  <si>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</si>
  <si>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</si>
  <si>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</si>
  <si>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</si>
  <si>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</si>
  <si>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</si>
  <si>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</si>
  <si>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</si>
  <si>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</si>
  <si>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</si>
  <si>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</si>
  <si>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</si>
  <si>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</si>
  <si>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</si>
  <si>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</si>
  <si>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</si>
  <si>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</si>
  <si>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</si>
  <si>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</si>
  <si>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</si>
  <si>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</si>
  <si>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</si>
  <si>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</si>
  <si>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</si>
  <si>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</si>
  <si>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</si>
  <si>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</si>
  <si>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</si>
  <si>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</si>
  <si>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</si>
  <si>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</si>
  <si>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</si>
  <si>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</si>
  <si>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</si>
  <si>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</si>
  <si>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</si>
  <si>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</si>
  <si>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</si>
  <si>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</si>
  <si>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</si>
  <si>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</si>
  <si>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</si>
  <si>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</si>
  <si>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</si>
  <si>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</si>
  <si>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</si>
  <si>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</si>
  <si>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</si>
  <si>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</si>
  <si>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</si>
  <si>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</si>
  <si>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</si>
  <si>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</si>
  <si>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</si>
  <si>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</si>
  <si>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</si>
  <si>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</si>
  <si>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</si>
  <si>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</si>
  <si>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</si>
  <si>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</si>
  <si>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</si>
  <si>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</si>
  <si>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</si>
  <si>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</si>
  <si>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</si>
  <si>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</si>
  <si>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</si>
  <si>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</si>
  <si>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</si>
  <si>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</si>
  <si>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</si>
  <si>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</si>
  <si>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</si>
  <si>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</si>
  <si>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</si>
  <si>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</si>
  <si>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</si>
  <si>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</si>
  <si>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</si>
  <si>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</si>
  <si>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</si>
  <si>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</si>
  <si>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</si>
  <si>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</si>
  <si>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</si>
  <si>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</si>
  <si>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</si>
  <si>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</si>
  <si>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</si>
  <si>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</si>
  <si>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</si>
  <si>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</si>
  <si>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</si>
  <si>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</si>
  <si>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</si>
  <si>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</si>
  <si>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</si>
  <si>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</si>
  <si>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</si>
  <si>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</si>
  <si>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</si>
  <si>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</si>
  <si>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</si>
  <si>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</si>
  <si>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</si>
  <si>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</si>
  <si>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</si>
  <si>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</si>
  <si>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</si>
  <si>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</si>
  <si>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</si>
  <si>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</si>
  <si>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</si>
  <si>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</si>
  <si>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</si>
  <si>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</si>
  <si>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</si>
  <si>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</si>
  <si>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</si>
  <si>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</si>
  <si>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</si>
  <si>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</si>
  <si>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</si>
  <si>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</si>
  <si>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</si>
  <si>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</si>
  <si>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</si>
  <si>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</si>
  <si>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</si>
  <si>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</si>
  <si>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</si>
  <si>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</si>
  <si>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</si>
  <si>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</si>
  <si>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</si>
  <si>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</si>
  <si>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</si>
  <si>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</si>
  <si>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</si>
  <si>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</si>
  <si>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</si>
  <si>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</si>
  <si>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</si>
  <si>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</si>
  <si>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</si>
  <si>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</si>
  <si>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</si>
  <si>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</si>
  <si>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</si>
  <si>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</si>
  <si>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</si>
  <si>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</si>
  <si>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</si>
  <si>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</si>
  <si>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</si>
  <si>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</si>
  <si>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</si>
  <si>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</si>
  <si>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</si>
  <si>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</si>
  <si>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</si>
  <si>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</si>
  <si>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</si>
  <si>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</si>
  <si>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</si>
  <si>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</si>
  <si>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</si>
  <si>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</si>
  <si>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</si>
  <si>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</si>
  <si>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</si>
  <si>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</si>
  <si>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</si>
  <si>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</si>
  <si>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</si>
  <si>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</si>
  <si>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</si>
  <si>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</si>
  <si>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</si>
  <si>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</si>
  <si>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</si>
  <si>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</si>
  <si>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</si>
  <si>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</si>
  <si>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</si>
  <si>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</si>
  <si>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</si>
  <si>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</si>
  <si>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</si>
  <si>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</si>
  <si>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</si>
  <si>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</si>
  <si>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</si>
  <si>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</si>
  <si>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</si>
  <si>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</si>
  <si>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</si>
  <si>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</si>
  <si>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</si>
  <si>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</si>
  <si>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</si>
  <si>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</si>
  <si>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</si>
  <si>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</si>
  <si>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</si>
  <si>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</si>
  <si>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</si>
  <si>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</si>
  <si>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</si>
  <si>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</si>
  <si>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</si>
  <si>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</si>
  <si>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</si>
  <si>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</si>
  <si>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</si>
  <si>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</si>
  <si>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</si>
  <si>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</si>
  <si>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</si>
  <si>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</si>
  <si>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</si>
  <si>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</si>
  <si>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</si>
  <si>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</si>
  <si>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</si>
  <si>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</si>
  <si>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</si>
  <si>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</si>
  <si>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</si>
  <si>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</si>
  <si>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</si>
  <si>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</si>
  <si>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</si>
  <si>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</si>
  <si>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</si>
  <si>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</si>
  <si>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</si>
  <si>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</si>
  <si>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</si>
  <si>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</si>
  <si>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</si>
  <si>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</si>
  <si>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</si>
  <si>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</si>
  <si>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</si>
  <si>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</si>
  <si>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</si>
  <si>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</si>
  <si>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</si>
  <si>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</si>
  <si>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</si>
  <si>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</si>
  <si>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</si>
  <si>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</si>
  <si>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</si>
  <si>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</si>
  <si>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</si>
  <si>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</si>
  <si>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</si>
  <si>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</si>
  <si>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</si>
  <si>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</si>
  <si>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</si>
  <si>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</si>
  <si>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</si>
  <si>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</si>
  <si>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</si>
  <si>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</si>
  <si>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</si>
  <si>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</si>
  <si>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</si>
  <si>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</si>
  <si>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</si>
  <si>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</si>
  <si>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</si>
  <si>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</si>
  <si>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</si>
  <si>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</si>
  <si>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</si>
  <si>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</si>
  <si>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</si>
  <si>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</si>
  <si>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</si>
  <si>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</si>
  <si>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</si>
  <si>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</si>
  <si>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</si>
  <si>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</si>
  <si>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</si>
  <si>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</si>
  <si>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</si>
  <si>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</si>
  <si>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</si>
  <si>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</si>
  <si>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</si>
  <si>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</si>
  <si>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</si>
  <si>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</si>
  <si>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</si>
  <si>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</si>
  <si>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</si>
  <si>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</si>
  <si>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</si>
  <si>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</si>
  <si>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</si>
  <si>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</si>
  <si>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</si>
  <si>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</si>
  <si>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</si>
  <si>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</si>
  <si>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</si>
  <si>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</si>
  <si>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</si>
  <si>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</si>
  <si>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</si>
  <si>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</si>
  <si>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</si>
  <si>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</si>
  <si>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</si>
  <si>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</si>
  <si>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</si>
  <si>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</si>
  <si>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</si>
  <si>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</si>
  <si>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</si>
  <si>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</si>
  <si>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</si>
  <si>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</si>
  <si>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</si>
  <si>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</si>
  <si>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</si>
  <si>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</si>
  <si>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</si>
  <si>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</si>
  <si>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</si>
  <si>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</si>
  <si>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</si>
  <si>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</si>
  <si>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</si>
  <si>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</si>
  <si>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</si>
  <si>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</si>
  <si>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</si>
  <si>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</si>
  <si>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</si>
  <si>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</si>
  <si>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</si>
  <si>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</si>
  <si>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</si>
  <si>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</si>
  <si>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</si>
  <si>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</si>
  <si>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</si>
  <si>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</si>
  <si>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</si>
  <si>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</si>
  <si>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</si>
  <si>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</si>
  <si>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</si>
  <si>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</si>
  <si>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</si>
  <si>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</si>
  <si>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</si>
  <si>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</si>
  <si>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</si>
  <si>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</si>
  <si>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</si>
  <si>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</si>
  <si>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</si>
  <si>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</si>
  <si>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</si>
  <si>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</si>
  <si>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</si>
  <si>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</si>
  <si>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</si>
  <si>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</si>
  <si>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</si>
  <si>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</si>
  <si>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</si>
  <si>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</si>
  <si>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</si>
  <si>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</si>
  <si>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</si>
  <si>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</si>
  <si>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</si>
  <si>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</si>
  <si>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</si>
  <si>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</si>
  <si>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</si>
  <si>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</si>
  <si>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</si>
  <si>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</si>
  <si>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</si>
  <si>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</si>
  <si>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</si>
  <si>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</si>
  <si>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</si>
  <si>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</si>
  <si>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</si>
  <si>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</si>
  <si>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</si>
  <si>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</si>
  <si>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</si>
  <si>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</si>
  <si>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</si>
  <si>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</si>
  <si>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</si>
  <si>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</si>
  <si>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</si>
  <si>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</si>
  <si>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</si>
  <si>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</si>
  <si>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</si>
  <si>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</si>
  <si>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</si>
  <si>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</si>
  <si>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</si>
  <si>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</si>
  <si>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</si>
  <si>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</si>
  <si>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</si>
  <si>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</si>
  <si>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</si>
  <si>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</si>
  <si>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</si>
  <si>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</si>
  <si>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</si>
  <si>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</si>
  <si>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</si>
  <si>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</si>
  <si>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</si>
  <si>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</si>
  <si>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</si>
  <si>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</si>
  <si>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</si>
  <si>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</si>
  <si>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</si>
  <si>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</si>
  <si>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</si>
  <si>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</si>
  <si>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</si>
  <si>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</si>
  <si>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</si>
  <si>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</si>
  <si>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</si>
  <si>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</si>
  <si>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</si>
  <si>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</si>
  <si>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</si>
  <si>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</si>
  <si>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</si>
  <si>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</si>
  <si>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</si>
  <si>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</si>
  <si>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</si>
  <si>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</si>
  <si>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</si>
  <si>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</si>
  <si>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</si>
  <si>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</si>
  <si>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</si>
  <si>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</si>
  <si>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</si>
  <si>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</si>
  <si>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</si>
  <si>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</si>
  <si>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</si>
  <si>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</si>
  <si>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</si>
  <si>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</si>
  <si>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</si>
  <si>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</si>
  <si>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</si>
  <si>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</si>
  <si>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</si>
  <si>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</si>
  <si>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</si>
  <si>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</si>
  <si>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</si>
  <si>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</si>
  <si>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</si>
  <si>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</si>
  <si>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</si>
  <si>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</si>
  <si>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</si>
  <si>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</si>
  <si>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</si>
  <si>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</si>
  <si>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</si>
  <si>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</si>
  <si>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</si>
  <si>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</si>
  <si>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</si>
  <si>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</si>
  <si>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</si>
  <si>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</si>
  <si>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</si>
  <si>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</si>
  <si>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</si>
  <si>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</si>
  <si>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</si>
  <si>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</si>
  <si>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</si>
  <si>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</si>
  <si>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</si>
  <si>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</si>
  <si>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</si>
  <si>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</si>
  <si>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</si>
  <si>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</si>
  <si>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</si>
  <si>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</si>
  <si>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</si>
  <si>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</si>
  <si>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</si>
  <si>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</si>
  <si>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</si>
  <si>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</si>
  <si>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</si>
  <si>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</si>
  <si>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</si>
  <si>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</si>
  <si>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</si>
  <si>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</si>
  <si>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</si>
  <si>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</si>
  <si>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</si>
  <si>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</si>
  <si>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</si>
  <si>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</si>
  <si>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</si>
  <si>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</si>
  <si>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</si>
  <si>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</si>
  <si>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</si>
  <si>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</si>
  <si>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</si>
  <si>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</si>
  <si>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</si>
  <si>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</si>
  <si>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</si>
  <si>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</si>
  <si>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</si>
  <si>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</si>
  <si>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</si>
  <si>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</si>
  <si>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</si>
  <si>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</si>
  <si>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</si>
  <si>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</si>
  <si>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</si>
  <si>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</si>
  <si>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</si>
  <si>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</si>
  <si>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</si>
  <si>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</si>
  <si>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</si>
  <si>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</si>
  <si>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</si>
  <si>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</si>
  <si>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</si>
  <si>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</si>
  <si>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</si>
  <si>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</si>
  <si>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</si>
  <si>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</si>
  <si>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</si>
  <si>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</si>
  <si>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</si>
  <si>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</si>
  <si>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</si>
  <si>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</si>
  <si>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</si>
  <si>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</si>
  <si>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</si>
  <si>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</si>
  <si>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</si>
  <si>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</si>
  <si>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</si>
  <si>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</si>
  <si>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</si>
  <si>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</si>
  <si>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</si>
  <si>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</si>
  <si>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</si>
  <si>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</si>
  <si>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</si>
  <si>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</si>
  <si>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</si>
  <si>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</si>
  <si>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</si>
  <si>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</si>
  <si>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</si>
  <si>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</si>
  <si>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</si>
  <si>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</si>
  <si>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</si>
  <si>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</si>
  <si>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</si>
  <si>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</si>
  <si>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</si>
  <si>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</si>
  <si>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</si>
  <si>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</si>
  <si>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</si>
  <si>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</si>
  <si>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</si>
  <si>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</si>
  <si>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</si>
  <si>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</si>
  <si>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</si>
  <si>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</si>
  <si>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</si>
  <si>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</si>
  <si>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</si>
  <si>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</si>
  <si>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</si>
  <si>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</si>
  <si>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</si>
  <si>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</si>
  <si>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</si>
  <si>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</si>
  <si>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</si>
  <si>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</si>
  <si>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</si>
  <si>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</si>
  <si>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</si>
  <si>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</si>
  <si>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</si>
  <si>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</si>
  <si>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</si>
  <si>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</si>
  <si>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</si>
  <si>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</si>
  <si>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</si>
  <si>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</si>
  <si>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</si>
  <si>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</si>
  <si>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</si>
  <si>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</si>
  <si>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</si>
  <si>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</si>
  <si>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</si>
  <si>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</si>
  <si>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</si>
  <si>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</si>
  <si>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</si>
  <si>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</si>
  <si>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</si>
  <si>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</si>
  <si>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</si>
  <si>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</si>
  <si>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</si>
  <si>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</si>
  <si>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</si>
  <si>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</si>
  <si>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</si>
  <si>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</si>
  <si>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</si>
  <si>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</si>
  <si>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</si>
  <si>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</si>
  <si>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</si>
  <si>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</si>
  <si>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</si>
  <si>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</si>
  <si>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</si>
  <si>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</si>
  <si>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</si>
  <si>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</si>
  <si>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</si>
  <si>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</si>
  <si>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</si>
  <si>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</si>
  <si>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</si>
  <si>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</si>
  <si>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</si>
  <si>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</si>
  <si>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</si>
  <si>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</si>
  <si>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</si>
  <si>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</si>
  <si>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</si>
  <si>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</si>
  <si>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</si>
  <si>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</si>
  <si>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</si>
  <si>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</si>
  <si>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</si>
  <si>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</si>
  <si>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</si>
  <si>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</si>
  <si>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</si>
  <si>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</si>
  <si>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</si>
  <si>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</si>
  <si>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</si>
  <si>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</si>
  <si>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</si>
  <si>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</si>
  <si>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</si>
  <si>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</si>
  <si>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</si>
  <si>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</si>
  <si>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</si>
  <si>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</si>
  <si>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</si>
  <si>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</si>
  <si>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</si>
  <si>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</si>
  <si>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</si>
  <si>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</si>
  <si>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</si>
  <si>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</si>
  <si>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</si>
  <si>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</si>
  <si>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</si>
  <si>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</si>
  <si>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</si>
  <si>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</si>
  <si>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</si>
  <si>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</si>
  <si>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</si>
  <si>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</si>
  <si>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</si>
  <si>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</si>
  <si>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</si>
  <si>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</si>
  <si>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</si>
  <si>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</si>
  <si>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</si>
  <si>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</si>
  <si>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</si>
  <si>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</si>
  <si>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</si>
  <si>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</si>
  <si>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</si>
  <si>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</si>
  <si>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</si>
  <si>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</si>
  <si>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</si>
  <si>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</si>
  <si>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</si>
  <si>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</si>
  <si>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</si>
  <si>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</si>
  <si>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</si>
  <si>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</si>
  <si>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</si>
  <si>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</si>
  <si>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</si>
  <si>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</si>
  <si>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</si>
  <si>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</si>
  <si>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</si>
  <si>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</si>
  <si>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</si>
  <si>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</si>
  <si>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</si>
  <si>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</si>
  <si>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</si>
  <si>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</si>
  <si>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</si>
  <si>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</si>
  <si>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</si>
  <si>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</si>
  <si>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</si>
  <si>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</si>
  <si>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</si>
  <si>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</si>
  <si>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</si>
  <si>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</si>
  <si>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</si>
  <si>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</si>
  <si>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</si>
  <si>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</si>
  <si>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</si>
  <si>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</si>
  <si>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</si>
  <si>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</si>
  <si>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</si>
  <si>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</si>
  <si>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</si>
  <si>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</si>
  <si>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</si>
  <si>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</si>
  <si>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</si>
  <si>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</si>
  <si>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</si>
  <si>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</si>
  <si>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</si>
  <si>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</si>
  <si>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</si>
  <si>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</si>
  <si>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</si>
  <si>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</si>
  <si>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</si>
  <si>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</si>
  <si>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</si>
  <si>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</si>
  <si>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</si>
  <si>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</si>
  <si>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</si>
  <si>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</si>
  <si>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</si>
  <si>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</si>
  <si>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</si>
  <si>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</si>
  <si>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</si>
  <si>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</si>
  <si>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</si>
  <si>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</si>
  <si>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</si>
  <si>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</si>
  <si>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</si>
  <si>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</si>
  <si>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</si>
  <si>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</si>
  <si>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</si>
  <si>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</si>
  <si>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</si>
  <si>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</si>
  <si>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</si>
  <si>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</si>
  <si>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</si>
  <si>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</si>
  <si>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</si>
  <si>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</si>
  <si>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</si>
  <si>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</si>
  <si>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</si>
  <si>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</si>
  <si>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</si>
  <si>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</si>
  <si>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</si>
  <si>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</si>
  <si>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</si>
  <si>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</si>
  <si>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</si>
  <si>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</si>
  <si>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</si>
  <si>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</si>
  <si>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</si>
  <si>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</si>
  <si>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</si>
  <si>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</si>
  <si>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</si>
  <si>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</si>
  <si>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</si>
  <si>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</si>
  <si>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</si>
  <si>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</si>
  <si>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</si>
  <si>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</si>
  <si>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</si>
  <si>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</si>
  <si>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</si>
  <si>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</si>
  <si>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</si>
  <si>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</si>
  <si>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</si>
  <si>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</si>
  <si>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</si>
  <si>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</si>
  <si>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</si>
  <si>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</si>
  <si>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</si>
  <si>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</si>
  <si>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</si>
  <si>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</si>
  <si>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</si>
  <si>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</si>
  <si>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</si>
  <si>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</si>
  <si>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</si>
  <si>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</si>
  <si>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</si>
  <si>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</si>
  <si>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</si>
  <si>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</si>
  <si>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</si>
  <si>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</si>
  <si>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</si>
  <si>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</si>
  <si>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</si>
  <si>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</si>
  <si>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</si>
  <si>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</si>
  <si>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</si>
  <si>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</si>
  <si>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</si>
  <si>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</si>
  <si>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</si>
  <si>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</si>
  <si>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</si>
  <si>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</si>
  <si>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</si>
  <si>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</si>
  <si>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</si>
  <si>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</si>
  <si>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</si>
  <si>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</si>
  <si>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</si>
  <si>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</si>
  <si>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</si>
  <si>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</si>
  <si>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</si>
  <si>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</si>
  <si>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</si>
  <si>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</si>
  <si>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</si>
  <si>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</si>
  <si>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</si>
  <si>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</si>
  <si>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</si>
  <si>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</si>
  <si>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</si>
  <si>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</si>
  <si>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</si>
  <si>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</si>
  <si>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</si>
  <si>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</si>
  <si>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</si>
  <si>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</si>
  <si>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</si>
  <si>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</si>
  <si>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</si>
  <si>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</si>
  <si>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</si>
  <si>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</si>
  <si>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</si>
  <si>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</si>
  <si>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</si>
  <si>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</si>
  <si>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</si>
  <si>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</si>
  <si>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</si>
  <si>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</si>
  <si>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</si>
  <si>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</si>
  <si>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</si>
  <si>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</si>
  <si>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</si>
  <si>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</si>
  <si>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</si>
  <si>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</si>
  <si>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</si>
  <si>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</si>
  <si>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</si>
  <si>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</si>
  <si>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</si>
  <si>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</si>
  <si>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</si>
  <si>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</si>
  <si>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</si>
  <si>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</si>
  <si>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</si>
  <si>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</si>
  <si>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</si>
  <si>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</si>
  <si>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</si>
  <si>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</si>
  <si>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</si>
  <si>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</si>
  <si>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</si>
  <si>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</si>
  <si>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</si>
  <si>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</si>
  <si>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</si>
  <si>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</si>
  <si>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</si>
  <si>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</si>
  <si>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</si>
  <si>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</si>
  <si>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</si>
  <si>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</si>
  <si>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</si>
  <si>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</si>
  <si>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</si>
  <si>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</si>
  <si>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</si>
  <si>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</si>
  <si>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</si>
  <si>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</si>
  <si>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</si>
  <si>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</si>
  <si>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</si>
  <si>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</si>
  <si>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</si>
  <si>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</si>
  <si>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</si>
  <si>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</si>
  <si>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</si>
  <si>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</si>
  <si>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</si>
  <si>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</si>
  <si>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</si>
  <si>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</si>
  <si>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</si>
  <si>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</si>
  <si>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</si>
  <si>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</si>
  <si>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</si>
  <si>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</si>
  <si>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</si>
  <si>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</si>
  <si>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</si>
  <si>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</si>
  <si>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</si>
  <si>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</si>
  <si>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</si>
  <si>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</si>
  <si>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</si>
  <si>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</si>
  <si>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</si>
  <si>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</si>
  <si>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</si>
  <si>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</si>
  <si>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</si>
  <si>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</si>
  <si>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</si>
  <si>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</si>
  <si>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</si>
  <si>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</si>
  <si>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</si>
  <si>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</si>
  <si>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</si>
  <si>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</si>
  <si>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</si>
  <si>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</si>
  <si>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</si>
  <si>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</si>
  <si>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</si>
  <si>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</si>
  <si>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</si>
  <si>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</si>
  <si>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</si>
  <si>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</si>
  <si>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</si>
  <si>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</si>
  <si>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</si>
  <si>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</si>
  <si>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</si>
  <si>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</si>
  <si>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</si>
  <si>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</si>
  <si>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</si>
  <si>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</si>
  <si>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</si>
  <si>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</si>
  <si>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</si>
  <si>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</si>
  <si>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</si>
  <si>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</si>
  <si>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</si>
  <si>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</si>
  <si>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</si>
  <si>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</si>
  <si>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</si>
  <si>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</si>
  <si>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</si>
  <si>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</si>
  <si>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</si>
  <si>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</si>
  <si>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</si>
  <si>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</si>
  <si>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</si>
  <si>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</si>
  <si>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</si>
  <si>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</si>
  <si>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</si>
  <si>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</si>
  <si>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</si>
  <si>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</si>
  <si>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</si>
  <si>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</si>
  <si>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</si>
  <si>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</si>
  <si>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</si>
  <si>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</si>
  <si>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</si>
  <si>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</si>
  <si>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</si>
  <si>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</si>
  <si>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</si>
  <si>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</si>
  <si>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</si>
  <si>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</si>
  <si>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</si>
  <si>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</si>
  <si>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</si>
  <si>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</si>
  <si>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</si>
  <si>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</si>
  <si>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</si>
  <si>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</si>
  <si>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</si>
  <si>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</si>
  <si>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</si>
  <si>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</si>
  <si>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</si>
  <si>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</si>
  <si>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</si>
  <si>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</si>
  <si>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</si>
  <si>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</si>
  <si>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</si>
  <si>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</si>
  <si>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</si>
  <si>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</si>
  <si>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</si>
  <si>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</si>
  <si>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</si>
  <si>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</si>
  <si>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</si>
  <si>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</si>
  <si>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</si>
  <si>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</si>
  <si>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</si>
  <si>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</si>
  <si>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</si>
  <si>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</si>
  <si>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</si>
  <si>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</si>
  <si>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</si>
  <si>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</si>
  <si>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</si>
  <si>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</si>
  <si>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</si>
  <si>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</si>
  <si>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</si>
  <si>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</si>
  <si>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</si>
  <si>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</si>
  <si>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</si>
  <si>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</si>
  <si>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</si>
  <si>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</si>
  <si>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</si>
  <si>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</si>
  <si>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</si>
  <si>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</si>
  <si>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</si>
  <si>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</si>
  <si>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</si>
  <si>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</si>
  <si>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</si>
  <si>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</si>
  <si>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</si>
  <si>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</si>
  <si>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</si>
  <si>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</si>
  <si>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</si>
  <si>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</si>
  <si>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</si>
  <si>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</si>
  <si>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</si>
  <si>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</si>
  <si>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</si>
  <si>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</si>
  <si>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</si>
  <si>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</si>
  <si>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</si>
  <si>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</si>
  <si>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</si>
  <si>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</si>
  <si>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</si>
  <si>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</si>
  <si>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</si>
  <si>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</si>
  <si>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</si>
  <si>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</si>
  <si>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</si>
  <si>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</si>
  <si>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</si>
  <si>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</si>
  <si>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</si>
  <si>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</si>
  <si>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</si>
  <si>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</si>
  <si>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</si>
  <si>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</si>
  <si>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</si>
  <si>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</si>
  <si>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</si>
  <si>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</si>
  <si>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</si>
  <si>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</si>
  <si>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</si>
  <si>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</si>
  <si>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</si>
  <si>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</si>
  <si>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</si>
  <si>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</si>
  <si>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</si>
  <si>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</si>
  <si>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</si>
  <si>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</si>
  <si>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</si>
  <si>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</si>
  <si>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</si>
  <si>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</si>
  <si>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</si>
  <si>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</si>
  <si>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</si>
  <si>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</si>
  <si>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</si>
  <si>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</si>
  <si>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</si>
  <si>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</si>
  <si>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</si>
  <si>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</si>
  <si>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</si>
  <si>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</si>
  <si>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</si>
  <si>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</si>
  <si>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</si>
  <si>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</si>
  <si>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</si>
  <si>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</si>
  <si>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</si>
  <si>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</si>
  <si>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</si>
  <si>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</si>
  <si>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</si>
  <si>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</si>
  <si>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</si>
  <si>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</si>
  <si>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</si>
  <si>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</si>
  <si>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</si>
  <si>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</si>
  <si>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</si>
  <si>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</si>
  <si>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</si>
  <si>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</si>
  <si>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</si>
  <si>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</si>
  <si>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</si>
  <si>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</si>
  <si>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</si>
  <si>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</si>
  <si>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</si>
  <si>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</si>
  <si>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</si>
  <si>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</si>
  <si>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</si>
  <si>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</si>
  <si>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</si>
  <si>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</si>
  <si>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</si>
  <si>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</si>
  <si>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</si>
  <si>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</si>
  <si>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</si>
  <si>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</si>
  <si>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</si>
  <si>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</si>
  <si>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</si>
  <si>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</si>
  <si>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</si>
  <si>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</si>
  <si>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</si>
  <si>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</si>
  <si>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</si>
  <si>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</si>
  <si>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</si>
  <si>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</si>
  <si>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</si>
  <si>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</si>
  <si>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</si>
  <si>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</si>
  <si>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</si>
  <si>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</si>
  <si>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</si>
  <si>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</si>
  <si>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</si>
  <si>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</si>
  <si>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</si>
  <si>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</si>
  <si>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</si>
  <si>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</si>
  <si>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</si>
  <si>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</si>
  <si>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</si>
  <si>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</si>
  <si>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</si>
  <si>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</si>
  <si>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</si>
  <si>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</si>
  <si>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</si>
  <si>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</si>
  <si>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</si>
  <si>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</si>
  <si>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</si>
  <si>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</si>
  <si>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</si>
  <si>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</si>
  <si>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</si>
  <si>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</si>
  <si>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</si>
  <si>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</si>
  <si>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</si>
  <si>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</si>
  <si>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</si>
  <si>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</si>
  <si>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</si>
  <si>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</si>
  <si>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</si>
  <si>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</si>
  <si>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</si>
  <si>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</si>
  <si>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</si>
  <si>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</si>
  <si>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</si>
  <si>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</si>
  <si>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</si>
  <si>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</si>
  <si>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</si>
  <si>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</si>
  <si>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</si>
  <si>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</si>
  <si>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</si>
  <si>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</si>
  <si>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</si>
  <si>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</si>
  <si>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</si>
  <si>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</si>
  <si>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</si>
  <si>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</si>
  <si>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</si>
  <si>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</si>
  <si>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</si>
  <si>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</si>
  <si>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</si>
  <si>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</si>
  <si>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</si>
  <si>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</si>
  <si>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</si>
  <si>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</si>
  <si>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</si>
  <si>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</si>
  <si>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</si>
  <si>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</si>
  <si>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</si>
  <si>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</si>
  <si>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</si>
  <si>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</si>
  <si>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</si>
  <si>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</si>
  <si>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</si>
  <si>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</si>
  <si>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</si>
  <si>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</si>
  <si>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</si>
  <si>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</si>
  <si>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</si>
  <si>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</si>
  <si>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</si>
  <si>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</si>
  <si>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</si>
  <si>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</si>
  <si>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</si>
  <si>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</si>
  <si>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</si>
  <si>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</si>
  <si>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</si>
  <si>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</si>
  <si>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</si>
  <si>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</si>
  <si>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</si>
  <si>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</si>
  <si>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</si>
  <si>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</si>
  <si>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</si>
  <si>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</si>
  <si>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</si>
  <si>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</si>
  <si>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</si>
  <si>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</si>
  <si>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</si>
  <si>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</si>
  <si>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</si>
  <si>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</si>
  <si>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</si>
  <si>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</si>
  <si>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</si>
  <si>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</si>
  <si>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</si>
  <si>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</si>
  <si>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</si>
  <si>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</si>
  <si>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</si>
  <si>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</si>
  <si>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</si>
  <si>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</si>
  <si>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</si>
  <si>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</si>
  <si>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</si>
  <si>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</si>
  <si>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</si>
  <si>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</si>
  <si>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</si>
  <si>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</si>
  <si>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</si>
  <si>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</si>
  <si>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</si>
  <si>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</si>
  <si>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</si>
  <si>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</si>
  <si>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</si>
  <si>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</si>
  <si>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</si>
  <si>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</si>
  <si>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</si>
  <si>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</si>
  <si>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</si>
  <si>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</si>
  <si>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</si>
  <si>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</si>
  <si>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</si>
  <si>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</si>
  <si>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</si>
  <si>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</si>
  <si>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</si>
  <si>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</si>
  <si>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</si>
  <si>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</si>
  <si>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</si>
  <si>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</si>
  <si>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</si>
  <si>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</si>
  <si>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</si>
  <si>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</si>
  <si>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</si>
  <si>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</si>
  <si>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</si>
  <si>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</si>
  <si>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</si>
  <si>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</si>
  <si>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</si>
  <si>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</si>
  <si>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</si>
  <si>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</si>
  <si>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</si>
  <si>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</si>
  <si>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</si>
  <si>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</si>
  <si>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</si>
  <si>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</si>
  <si>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</si>
  <si>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</si>
  <si>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</si>
  <si>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</si>
  <si>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</si>
  <si>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</si>
  <si>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</si>
  <si>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</si>
  <si>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</si>
  <si>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</si>
  <si>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</si>
  <si>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</si>
  <si>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</si>
  <si>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</si>
  <si>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</si>
  <si>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</si>
  <si>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</si>
  <si>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</si>
  <si>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</si>
  <si>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</si>
  <si>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</si>
  <si>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</si>
  <si>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</si>
  <si>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</si>
  <si>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</si>
  <si>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</si>
  <si>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</si>
  <si>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</si>
  <si>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</si>
  <si>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</si>
  <si>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</si>
  <si>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</si>
  <si>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</si>
  <si>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</si>
  <si>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</si>
  <si>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</si>
  <si>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</si>
  <si>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</si>
  <si>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</si>
  <si>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</si>
  <si>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</si>
  <si>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</si>
  <si>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</si>
  <si>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</si>
  <si>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</si>
  <si>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</si>
  <si>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</si>
  <si>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</si>
  <si>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</si>
  <si>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</si>
  <si>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</si>
  <si>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</si>
  <si>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</si>
  <si>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</si>
  <si>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</si>
  <si>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</si>
  <si>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</si>
  <si>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</si>
  <si>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</si>
  <si>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</si>
  <si>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</si>
  <si>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</si>
  <si>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</si>
  <si>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</si>
  <si>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</si>
  <si>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</si>
  <si>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</si>
  <si>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</si>
  <si>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</si>
  <si>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</si>
  <si>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</si>
  <si>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</si>
  <si>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</si>
  <si>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</si>
  <si>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</si>
  <si>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</si>
  <si>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</si>
  <si>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</si>
  <si>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</si>
  <si>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</si>
  <si>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</si>
  <si>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</si>
  <si>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</si>
  <si>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</si>
  <si>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</si>
  <si>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</si>
  <si>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</si>
  <si>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</si>
  <si>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</si>
  <si>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</si>
  <si>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</si>
  <si>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</si>
  <si>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</si>
  <si>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</si>
  <si>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</si>
  <si>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</si>
  <si>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</si>
  <si>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</si>
  <si>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</si>
  <si>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</si>
  <si>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</si>
  <si>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</si>
  <si>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</si>
  <si>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</si>
  <si>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</si>
  <si>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</si>
  <si>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</si>
  <si>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</si>
  <si>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</si>
  <si>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</si>
  <si>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</si>
  <si>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</si>
  <si>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</si>
  <si>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</si>
  <si>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</si>
  <si>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</si>
  <si>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</si>
  <si>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</si>
  <si>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</si>
  <si>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</si>
  <si>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</si>
  <si>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</si>
  <si>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</si>
  <si>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</si>
  <si>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</si>
  <si>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</si>
  <si>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</si>
  <si>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</si>
  <si>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</si>
  <si>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</si>
  <si>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</si>
  <si>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</si>
  <si>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</si>
  <si>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</si>
  <si>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</si>
  <si>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</si>
  <si>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</si>
  <si>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</si>
  <si>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</si>
  <si>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</si>
  <si>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</si>
  <si>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</si>
  <si>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</si>
  <si>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</si>
  <si>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</si>
  <si>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</si>
  <si>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</si>
  <si>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</si>
  <si>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</si>
  <si>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</si>
  <si>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</si>
  <si>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</si>
  <si>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</si>
  <si>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</si>
  <si>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</si>
  <si>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</si>
  <si>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</si>
  <si>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</si>
  <si>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</si>
  <si>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</si>
  <si>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</si>
  <si>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</si>
  <si>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</si>
  <si>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</si>
  <si>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</si>
  <si>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</si>
  <si>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</si>
  <si>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</si>
  <si>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</si>
  <si>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</si>
  <si>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</si>
  <si>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</si>
  <si>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</si>
  <si>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</si>
  <si>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</si>
  <si>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</si>
  <si>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</si>
  <si>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</si>
  <si>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</si>
  <si>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</si>
  <si>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</si>
  <si>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</si>
  <si>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</si>
  <si>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</si>
  <si>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</si>
  <si>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</si>
  <si>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</si>
  <si>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</si>
  <si>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</si>
  <si>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</si>
  <si>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</si>
  <si>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</si>
  <si>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</si>
  <si>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</si>
  <si>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</si>
  <si>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</si>
  <si>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</si>
  <si>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</si>
  <si>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</si>
  <si>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</si>
  <si>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</si>
  <si>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</si>
  <si>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</si>
  <si>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</si>
  <si>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</si>
  <si>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</si>
  <si>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</si>
  <si>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</si>
  <si>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</si>
  <si>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</si>
  <si>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</si>
  <si>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</si>
  <si>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</si>
  <si>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</si>
  <si>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</si>
  <si>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</si>
  <si>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</si>
  <si>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</si>
  <si>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</si>
  <si>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</si>
  <si>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</si>
  <si>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</si>
  <si>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</si>
  <si>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</si>
  <si>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</si>
  <si>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</si>
  <si>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</si>
  <si>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</si>
  <si>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</si>
  <si>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</si>
  <si>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</si>
  <si>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</si>
  <si>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</si>
  <si>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</si>
  <si>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</si>
  <si>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</si>
  <si>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</si>
  <si>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</si>
  <si>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</si>
  <si>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</si>
  <si>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</si>
  <si>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</si>
  <si>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</si>
  <si>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</si>
  <si>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</si>
  <si>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</si>
  <si>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</si>
  <si>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</si>
  <si>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</si>
  <si>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</si>
  <si>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</si>
  <si>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</si>
  <si>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</si>
  <si>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</si>
  <si>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</si>
  <si>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</si>
  <si>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</si>
  <si>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</si>
  <si>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</si>
  <si>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</si>
  <si>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</si>
  <si>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</si>
  <si>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</si>
  <si>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</si>
  <si>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</si>
  <si>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</si>
  <si>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</si>
  <si>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</si>
  <si>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</si>
  <si>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</si>
  <si>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</si>
  <si>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</si>
  <si>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</si>
  <si>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</si>
  <si>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</si>
  <si>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</si>
  <si>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</si>
  <si>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</si>
  <si>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</si>
  <si>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</si>
  <si>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</si>
  <si>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</si>
  <si>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</si>
  <si>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</si>
  <si>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</si>
  <si>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</si>
  <si>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</si>
  <si>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</si>
  <si>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</si>
  <si>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</si>
  <si>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</si>
  <si>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</si>
  <si>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</si>
  <si>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</si>
  <si>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</si>
  <si>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</si>
  <si>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</si>
  <si>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</si>
  <si>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</si>
  <si>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</si>
  <si>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</si>
  <si>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</si>
  <si>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</si>
  <si>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</si>
  <si>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</si>
  <si>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</si>
  <si>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</si>
  <si>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</si>
  <si>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</si>
  <si>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</si>
  <si>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</si>
  <si>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</si>
  <si>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</si>
  <si>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</si>
  <si>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</si>
  <si>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</si>
  <si>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</si>
  <si>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</si>
  <si>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</si>
  <si>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</si>
  <si>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</si>
  <si>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</si>
  <si>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</si>
  <si>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</si>
  <si>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</si>
  <si>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</si>
  <si>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</si>
  <si>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</si>
  <si>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</si>
  <si>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</si>
  <si>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</si>
  <si>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</si>
  <si>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</si>
  <si>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</si>
  <si>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</si>
  <si>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</si>
  <si>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</si>
  <si>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</si>
  <si>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</si>
  <si>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</si>
  <si>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</si>
  <si>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</si>
  <si>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</si>
  <si>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</si>
  <si>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</si>
  <si>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</si>
  <si>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</si>
  <si>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</si>
  <si>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</si>
  <si>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</si>
  <si>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</si>
  <si>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</si>
  <si>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</si>
  <si>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</si>
  <si>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</si>
  <si>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</si>
  <si>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</si>
  <si>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</si>
  <si>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</si>
  <si>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</si>
  <si>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</si>
  <si>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</si>
  <si>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</si>
  <si>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</si>
  <si>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</si>
  <si>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</si>
  <si>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</si>
  <si>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</si>
  <si>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</si>
  <si>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</si>
  <si>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</si>
  <si>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</si>
  <si>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</si>
  <si>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</si>
  <si>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</si>
  <si>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</si>
  <si>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</si>
  <si>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</si>
  <si>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</si>
  <si>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</si>
  <si>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</si>
  <si>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</si>
  <si>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</si>
  <si>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</si>
  <si>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</si>
  <si>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</si>
  <si>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</si>
  <si>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</si>
  <si>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</si>
  <si>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</si>
  <si>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</si>
  <si>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</si>
  <si>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</si>
  <si>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</si>
  <si>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</si>
  <si>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</si>
  <si>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</si>
  <si>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</si>
  <si>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</si>
  <si>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</si>
  <si>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</si>
  <si>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</si>
  <si>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</si>
  <si>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</si>
  <si>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</si>
  <si>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</si>
  <si>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</si>
  <si>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</si>
  <si>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</si>
  <si>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</si>
  <si>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</si>
  <si>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</si>
  <si>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</si>
  <si>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</si>
  <si>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</si>
  <si>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</si>
  <si>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</si>
  <si>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</si>
  <si>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</si>
  <si>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</si>
  <si>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</si>
  <si>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</si>
  <si>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</si>
  <si>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</si>
  <si>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</si>
  <si>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</si>
  <si>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</si>
  <si>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</si>
  <si>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</si>
  <si>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</si>
  <si>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</si>
  <si>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</si>
  <si>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</si>
  <si>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</si>
  <si>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</si>
  <si>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</si>
  <si>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</si>
  <si>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</si>
  <si>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</si>
  <si>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</si>
  <si>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</si>
  <si>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</si>
  <si>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</si>
  <si>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</si>
  <si>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</si>
  <si>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</si>
  <si>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</si>
  <si>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</si>
  <si>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</si>
  <si>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</si>
  <si>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</si>
  <si>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</si>
  <si>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</si>
  <si>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</si>
  <si>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</si>
  <si>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</si>
  <si>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</si>
  <si>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</si>
  <si>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</si>
  <si>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</si>
  <si>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</si>
  <si>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</si>
  <si>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</si>
  <si>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</si>
  <si>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</si>
  <si>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</si>
  <si>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</si>
  <si>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</si>
  <si>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</si>
  <si>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</si>
  <si>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</si>
  <si>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</si>
  <si>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</si>
  <si>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</si>
  <si>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</si>
  <si>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</si>
  <si>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</si>
  <si>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</si>
  <si>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</si>
  <si>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</si>
  <si>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</si>
  <si>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</si>
  <si>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</si>
  <si>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</si>
  <si>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</si>
  <si>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</si>
  <si>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</si>
  <si>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</si>
  <si>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</si>
  <si>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</si>
  <si>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</si>
  <si>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</si>
  <si>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</si>
  <si>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</si>
  <si>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</si>
  <si>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</si>
  <si>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</si>
  <si>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</si>
  <si>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</si>
  <si>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</si>
  <si>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</si>
  <si>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</si>
  <si>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</si>
  <si>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</si>
  <si>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</si>
  <si>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</si>
  <si>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</si>
  <si>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</si>
  <si>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</si>
  <si>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</si>
  <si>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</si>
  <si>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</si>
  <si>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</si>
  <si>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</si>
  <si>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</si>
  <si>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</si>
  <si>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</si>
  <si>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</si>
  <si>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</si>
  <si>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</si>
  <si>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</si>
  <si>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</si>
  <si>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</si>
  <si>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</si>
  <si>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</si>
  <si>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</si>
  <si>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</si>
  <si>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</si>
  <si>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</si>
  <si>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</si>
  <si>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</si>
  <si>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</si>
  <si>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</si>
  <si>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</si>
  <si>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</si>
  <si>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</si>
  <si>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</si>
  <si>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</si>
  <si>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</si>
  <si>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</si>
  <si>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</si>
  <si>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</si>
  <si>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</si>
  <si>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</si>
  <si>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</si>
  <si>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</si>
  <si>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</si>
  <si>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</si>
  <si>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</si>
  <si>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</si>
  <si>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</si>
  <si>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</si>
  <si>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</si>
  <si>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</si>
  <si>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</si>
  <si>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</si>
  <si>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</si>
  <si>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</si>
  <si>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</si>
  <si>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</si>
  <si>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</si>
  <si>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</si>
  <si>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</si>
  <si>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</si>
  <si>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</si>
  <si>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</si>
  <si>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</si>
  <si>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</si>
  <si>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</si>
  <si>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</si>
  <si>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</si>
  <si>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</si>
  <si>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</si>
  <si>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</si>
  <si>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</si>
  <si>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</si>
  <si>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</si>
  <si>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</si>
  <si>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</si>
  <si>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</si>
  <si>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</si>
  <si>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</si>
  <si>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</si>
  <si>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</si>
  <si>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</si>
  <si>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</si>
  <si>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</si>
  <si>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</si>
  <si>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</si>
  <si>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</si>
  <si>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</si>
  <si>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</si>
  <si>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</si>
  <si>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</si>
  <si>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</si>
  <si>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</si>
  <si>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</si>
  <si>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</si>
  <si>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</si>
  <si>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</si>
  <si>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</si>
  <si>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</si>
  <si>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</si>
  <si>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</si>
  <si>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</si>
  <si>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</si>
  <si>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</si>
  <si>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</si>
  <si>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</si>
  <si>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</si>
  <si>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</si>
  <si>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</si>
  <si>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</si>
  <si>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</si>
  <si>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</si>
  <si>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</si>
  <si>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</si>
  <si>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</si>
  <si>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</si>
  <si>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</si>
  <si>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</si>
  <si>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</si>
  <si>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</si>
  <si>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</si>
  <si>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</si>
  <si>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</si>
  <si>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</si>
  <si>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</si>
  <si>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</si>
  <si>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</si>
  <si>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</si>
  <si>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</si>
  <si>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</si>
  <si>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</si>
  <si>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</si>
  <si>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</si>
  <si>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</si>
  <si>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</si>
  <si>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</si>
  <si>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</si>
  <si>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</si>
  <si>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</si>
  <si>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</si>
  <si>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</si>
  <si>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</si>
  <si>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</si>
  <si>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</si>
  <si>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</si>
  <si>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</si>
  <si>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</si>
  <si>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</si>
  <si>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</si>
  <si>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</si>
  <si>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</si>
  <si>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</si>
  <si>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</si>
  <si>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</si>
  <si>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</si>
  <si>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</si>
  <si>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</si>
  <si>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</si>
  <si>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</si>
  <si>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</si>
  <si>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</si>
  <si>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</si>
  <si>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</si>
  <si>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</si>
  <si>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</si>
  <si>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</si>
  <si>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</si>
  <si>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</si>
  <si>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</si>
  <si>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</si>
  <si>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</si>
  <si>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</si>
  <si>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</si>
  <si>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</si>
  <si>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</si>
  <si>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</si>
  <si>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</si>
  <si>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</si>
  <si>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</si>
  <si>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</si>
  <si>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</si>
  <si>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</si>
  <si>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</si>
  <si>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</si>
  <si>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</si>
  <si>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</si>
  <si>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</si>
  <si>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</si>
  <si>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</si>
  <si>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</si>
  <si>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</si>
  <si>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</si>
  <si>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</si>
  <si>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</si>
  <si>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</si>
  <si>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</si>
  <si>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</si>
  <si>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</si>
  <si>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</si>
  <si>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</si>
  <si>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</si>
  <si>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</si>
  <si>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</si>
  <si>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</si>
  <si>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</si>
  <si>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</si>
  <si>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</si>
  <si>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</si>
  <si>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</si>
  <si>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</si>
  <si>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</si>
  <si>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</si>
  <si>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</si>
  <si>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</si>
  <si>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</si>
  <si>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</si>
  <si>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</si>
  <si>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</si>
  <si>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</si>
  <si>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</si>
  <si>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</si>
  <si>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</si>
  <si>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</si>
  <si>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</si>
  <si>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</si>
  <si>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</si>
  <si>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</si>
  <si>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</si>
  <si>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</si>
  <si>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</si>
  <si>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</si>
  <si>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</si>
  <si>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</si>
  <si>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</si>
  <si>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</si>
  <si>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</si>
  <si>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</si>
  <si>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</si>
  <si>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</si>
  <si>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</si>
  <si>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</si>
  <si>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</si>
  <si>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</si>
  <si>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</si>
  <si>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</si>
  <si>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</si>
  <si>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</si>
  <si>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</si>
  <si>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</si>
  <si>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</si>
  <si>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</si>
  <si>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</si>
  <si>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</si>
  <si>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</si>
  <si>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</si>
  <si>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</si>
  <si>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</si>
  <si>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</si>
  <si>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</si>
  <si>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</si>
  <si>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</si>
  <si>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</si>
  <si>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</si>
  <si>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</si>
  <si>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</si>
  <si>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</si>
  <si>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</si>
  <si>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</si>
  <si>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</si>
  <si>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</si>
  <si>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</si>
  <si>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</si>
  <si>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</si>
  <si>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</si>
  <si>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</si>
  <si>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</si>
  <si>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</si>
  <si>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</si>
  <si>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</si>
  <si>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</si>
  <si>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</si>
  <si>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</si>
  <si>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</si>
  <si>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</si>
  <si>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</si>
  <si>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</si>
  <si>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</si>
  <si>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</si>
  <si>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</si>
  <si>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</si>
  <si>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</si>
  <si>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</si>
  <si>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</si>
  <si>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</si>
  <si>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</si>
  <si>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</si>
  <si>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</si>
  <si>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</si>
  <si>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</si>
  <si>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</si>
  <si>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</si>
  <si>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</si>
  <si>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</si>
  <si>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</si>
  <si>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</si>
  <si>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</si>
  <si>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</si>
  <si>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</si>
  <si>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</si>
  <si>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</si>
  <si>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</si>
  <si>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</si>
  <si>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</si>
  <si>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</si>
  <si>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</si>
  <si>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</si>
  <si>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</si>
  <si>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</si>
  <si>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</si>
  <si>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</si>
  <si>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</si>
  <si>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</si>
  <si>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</si>
  <si>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</si>
  <si>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</si>
  <si>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</si>
  <si>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</si>
  <si>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</si>
  <si>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</si>
  <si>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</si>
  <si>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</si>
  <si>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</si>
  <si>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</si>
  <si>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</si>
  <si>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</si>
  <si>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</si>
  <si>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</si>
  <si>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</si>
  <si>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</si>
  <si>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</si>
  <si>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</si>
  <si>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</si>
  <si>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</si>
  <si>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</si>
  <si>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</si>
  <si>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</si>
  <si>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</si>
  <si>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</si>
  <si>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</si>
  <si>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</si>
  <si>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</si>
  <si>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</si>
  <si>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</si>
  <si>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</si>
  <si>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</si>
  <si>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</si>
  <si>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</si>
  <si>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</si>
  <si>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</si>
  <si>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</si>
  <si>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</si>
  <si>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</si>
  <si>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</si>
  <si>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</si>
  <si>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</si>
  <si>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</si>
  <si>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</si>
  <si>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</si>
  <si>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</si>
  <si>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</si>
  <si>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</si>
  <si>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</si>
  <si>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</si>
  <si>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</si>
  <si>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</si>
  <si>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</si>
  <si>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</si>
  <si>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</si>
  <si>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</si>
  <si>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</si>
  <si>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</si>
  <si>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</si>
  <si>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</si>
  <si>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</si>
  <si>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</si>
  <si>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</si>
  <si>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</si>
  <si>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</si>
  <si>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</si>
  <si>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</si>
  <si>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</si>
  <si>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</si>
  <si>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</si>
  <si>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</si>
  <si>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</si>
  <si>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</si>
  <si>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</si>
  <si>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</si>
  <si>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</si>
  <si>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</si>
  <si>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</si>
  <si>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</si>
  <si>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</si>
  <si>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</si>
  <si>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</si>
  <si>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</si>
  <si>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</si>
  <si>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</si>
  <si>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</si>
  <si>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</si>
  <si>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</si>
  <si>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</si>
  <si>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</si>
  <si>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</si>
  <si>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</si>
  <si>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</si>
  <si>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</si>
  <si>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</si>
  <si>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</si>
  <si>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</si>
  <si>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</si>
  <si>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</si>
  <si>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</si>
  <si>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</si>
  <si>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</si>
  <si>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</si>
  <si>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</si>
  <si>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</si>
  <si>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</si>
  <si>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</si>
  <si>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</si>
  <si>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</si>
  <si>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</si>
  <si>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</si>
  <si>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</si>
  <si>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</si>
  <si>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</si>
  <si>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</si>
  <si>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</si>
  <si>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</si>
  <si>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</si>
  <si>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</si>
  <si>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</si>
  <si>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</si>
  <si>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</si>
  <si>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</si>
  <si>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</si>
  <si>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</si>
  <si>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</si>
  <si>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</si>
  <si>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</si>
  <si>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</si>
  <si>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</si>
  <si>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</si>
  <si>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</si>
  <si>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</si>
  <si>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</si>
  <si>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</si>
  <si>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</si>
  <si>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</si>
  <si>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</si>
  <si>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</si>
  <si>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</si>
  <si>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</si>
  <si>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</si>
  <si>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</si>
  <si>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</si>
  <si>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</si>
  <si>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</si>
  <si>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</si>
  <si>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</si>
  <si>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</si>
  <si>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</si>
  <si>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</si>
  <si>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</si>
  <si>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</si>
  <si>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</si>
  <si>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</si>
  <si>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</si>
  <si>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</si>
  <si>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</si>
  <si>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</si>
  <si>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</si>
  <si>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</si>
  <si>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</si>
  <si>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</si>
  <si>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</si>
  <si>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</si>
  <si>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</si>
  <si>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</si>
  <si>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</si>
  <si>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</si>
  <si>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</si>
  <si>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</si>
  <si>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</si>
  <si>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</si>
  <si>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</si>
  <si>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</si>
  <si>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</si>
  <si>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</si>
  <si>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</si>
  <si>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</si>
  <si>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</si>
  <si>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</si>
  <si>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</si>
  <si>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</si>
  <si>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</si>
  <si>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</si>
  <si>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</si>
  <si>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</si>
  <si>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</si>
  <si>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</si>
  <si>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</si>
  <si>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</si>
  <si>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</si>
  <si>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</si>
  <si>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</si>
  <si>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</si>
  <si>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</si>
  <si>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</si>
  <si>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</si>
  <si>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</si>
  <si>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</si>
  <si>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</si>
  <si>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</si>
  <si>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</si>
  <si>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</si>
  <si>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</si>
  <si>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</si>
  <si>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</si>
  <si>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</si>
  <si>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</si>
  <si>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</si>
  <si>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</si>
  <si>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</si>
  <si>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</si>
  <si>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</si>
  <si>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</si>
  <si>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</si>
  <si>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</si>
  <si>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</si>
  <si>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</si>
  <si>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</si>
  <si>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</si>
  <si>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</si>
  <si>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</si>
  <si>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</si>
  <si>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</si>
  <si>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</si>
  <si>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</si>
  <si>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</si>
  <si>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</si>
  <si>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</si>
  <si>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</si>
  <si>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</si>
  <si>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</si>
  <si>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</si>
  <si>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</si>
  <si>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</si>
  <si>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</si>
  <si>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</si>
  <si>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</si>
  <si>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</si>
  <si>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</si>
  <si>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</si>
  <si>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</si>
  <si>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</si>
  <si>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</si>
  <si>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</si>
  <si>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</si>
  <si>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</si>
  <si>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</si>
  <si>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</si>
  <si>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</si>
  <si>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</si>
  <si>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</si>
  <si>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</si>
  <si>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</si>
  <si>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</si>
  <si>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</si>
  <si>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</si>
  <si>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</si>
  <si>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</si>
  <si>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</si>
  <si>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</si>
  <si>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</si>
  <si>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</si>
  <si>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</si>
  <si>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</si>
  <si>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</si>
  <si>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</si>
  <si>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</si>
  <si>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</si>
  <si>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</si>
  <si>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</si>
  <si>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</si>
  <si>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</si>
  <si>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</si>
  <si>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</si>
  <si>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</si>
  <si>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</si>
  <si>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</si>
  <si>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</si>
  <si>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</si>
  <si>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</si>
  <si>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</si>
  <si>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</si>
  <si>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</si>
  <si>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</si>
  <si>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</si>
  <si>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</si>
  <si>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</si>
  <si>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</si>
  <si>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</si>
  <si>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</si>
  <si>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</si>
  <si>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</si>
  <si>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</si>
  <si>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</si>
  <si>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</si>
  <si>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</si>
  <si>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</si>
  <si>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</si>
  <si>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</si>
  <si>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</si>
  <si>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</si>
  <si>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</si>
  <si>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</si>
  <si>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</si>
  <si>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</si>
  <si>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</si>
  <si>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</si>
  <si>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</si>
  <si>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</si>
  <si>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</si>
  <si>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</si>
  <si>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</si>
  <si>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</si>
  <si>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</si>
  <si>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</si>
  <si>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</si>
  <si>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</si>
  <si>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</si>
  <si>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</si>
  <si>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</si>
  <si>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</si>
  <si>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</si>
  <si>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</si>
  <si>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</si>
  <si>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</si>
  <si>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</si>
  <si>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</si>
  <si>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</si>
  <si>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</si>
  <si>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</si>
  <si>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</si>
  <si>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</si>
  <si>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</si>
  <si>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</si>
  <si>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</si>
  <si>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</si>
  <si>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</si>
  <si>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</si>
  <si>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</si>
  <si>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</si>
  <si>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</si>
  <si>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</si>
  <si>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</si>
  <si>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</si>
  <si>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</si>
  <si>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</si>
  <si>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</si>
  <si>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</si>
  <si>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</si>
  <si>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</si>
  <si>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</si>
  <si>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</si>
  <si>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</si>
  <si>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</si>
  <si>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</si>
  <si>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</si>
  <si>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</si>
  <si>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</si>
  <si>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</si>
  <si>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</si>
  <si>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</si>
  <si>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</si>
  <si>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</si>
  <si>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</si>
  <si>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</si>
  <si>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</si>
  <si>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</si>
  <si>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</si>
  <si>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</si>
  <si>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</si>
  <si>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</si>
  <si>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</si>
  <si>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</si>
  <si>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</si>
  <si>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</si>
  <si>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</si>
  <si>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</si>
  <si>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</si>
  <si>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</si>
  <si>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</si>
  <si>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</si>
  <si>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</si>
  <si>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</si>
  <si>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</si>
  <si>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</si>
  <si>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</si>
  <si>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</si>
  <si>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</si>
  <si>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</si>
  <si>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</si>
  <si>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</si>
  <si>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</si>
  <si>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</si>
  <si>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</si>
  <si>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</si>
  <si>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</si>
  <si>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</si>
  <si>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</si>
  <si>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</si>
  <si>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</si>
  <si>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</si>
  <si>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</si>
  <si>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</si>
  <si>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</si>
  <si>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</si>
  <si>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</si>
  <si>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</si>
  <si>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</si>
  <si>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</si>
  <si>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</si>
  <si>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</si>
  <si>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</si>
  <si>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</si>
  <si>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</si>
  <si>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</si>
  <si>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</si>
  <si>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</si>
  <si>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</si>
  <si>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</si>
  <si>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</si>
  <si>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</si>
  <si>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</si>
  <si>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</si>
  <si>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</si>
  <si>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</si>
  <si>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</si>
  <si>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</si>
  <si>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</si>
  <si>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</si>
  <si>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</si>
  <si>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</si>
  <si>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</si>
  <si>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</si>
  <si>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</si>
  <si>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</si>
  <si>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</si>
  <si>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</si>
  <si>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</si>
  <si>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</si>
  <si>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</si>
  <si>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</si>
  <si>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</si>
  <si>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</si>
  <si>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</si>
  <si>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</si>
  <si>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</si>
  <si>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</si>
  <si>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</si>
  <si>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</si>
  <si>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</si>
  <si>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</si>
  <si>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</si>
  <si>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</si>
  <si>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</si>
  <si>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</si>
  <si>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</si>
  <si>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</si>
  <si>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</si>
  <si>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</si>
  <si>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</si>
  <si>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</si>
  <si>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</si>
  <si>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</si>
  <si>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</si>
  <si>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</si>
  <si>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</si>
  <si>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</si>
  <si>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</si>
  <si>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</si>
  <si>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</si>
  <si>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</si>
  <si>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</si>
  <si>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</si>
  <si>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</si>
  <si>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</si>
  <si>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</si>
  <si>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</si>
  <si>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</si>
  <si>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</si>
  <si>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</si>
  <si>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</si>
  <si>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</si>
  <si>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</si>
  <si>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</si>
  <si>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</si>
  <si>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</si>
  <si>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</si>
  <si>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</si>
  <si>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</si>
  <si>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</si>
  <si>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</si>
  <si>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</si>
  <si>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</si>
  <si>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</si>
  <si>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</si>
  <si>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</si>
  <si>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</si>
  <si>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</si>
  <si>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</si>
  <si>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</si>
  <si>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</si>
  <si>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</si>
  <si>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</si>
  <si>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</si>
  <si>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</si>
  <si>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</si>
  <si>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</si>
  <si>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</si>
  <si>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</si>
  <si>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</si>
  <si>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</si>
  <si>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</si>
  <si>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</si>
  <si>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</si>
  <si>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</si>
  <si>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</si>
  <si>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</si>
  <si>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</si>
  <si>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</si>
  <si>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</si>
  <si>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</si>
  <si>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</si>
  <si>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</si>
  <si>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</si>
  <si>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</si>
  <si>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</si>
  <si>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</si>
  <si>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</si>
  <si>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</si>
  <si>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</si>
  <si>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</si>
  <si>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</si>
  <si>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</si>
  <si>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</si>
  <si>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</si>
  <si>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</si>
  <si>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</si>
  <si>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</si>
  <si>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</si>
  <si>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</si>
  <si>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</si>
  <si>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</si>
  <si>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</si>
  <si>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</si>
  <si>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</si>
  <si>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</si>
  <si>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</si>
  <si>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</si>
  <si>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</si>
  <si>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</si>
  <si>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</si>
  <si>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</si>
  <si>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</si>
  <si>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</si>
  <si>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</si>
  <si>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</si>
  <si>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</si>
  <si>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</si>
  <si>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</si>
  <si>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</si>
  <si>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</si>
  <si>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</si>
  <si>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</si>
  <si>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</si>
  <si>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</si>
  <si>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</si>
  <si>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</si>
  <si>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</si>
  <si>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</si>
  <si>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</si>
  <si>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</si>
  <si>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</si>
  <si>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</si>
  <si>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</si>
  <si>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</si>
  <si>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</si>
  <si>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</si>
  <si>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</si>
  <si>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</si>
  <si>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</si>
  <si>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</si>
  <si>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</si>
  <si>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</si>
  <si>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</si>
  <si>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</si>
  <si>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</si>
  <si>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</si>
  <si>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</si>
  <si>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</si>
  <si>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</si>
  <si>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</si>
  <si>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</si>
  <si>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</si>
  <si>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</si>
  <si>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</si>
  <si>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</si>
  <si>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</si>
  <si>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</si>
  <si>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</si>
  <si>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</si>
  <si>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</si>
  <si>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</si>
  <si>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</si>
  <si>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</si>
  <si>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</si>
  <si>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</si>
  <si>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</si>
  <si>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</si>
  <si>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</si>
  <si>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</si>
  <si>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</si>
  <si>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</si>
  <si>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</si>
  <si>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</si>
  <si>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</si>
  <si>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</si>
  <si>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</si>
  <si>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</si>
  <si>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</si>
  <si>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</si>
  <si>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</si>
  <si>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</si>
  <si>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</si>
  <si>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</si>
  <si>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</si>
  <si>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</si>
  <si>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</si>
  <si>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</si>
  <si>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</si>
  <si>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</si>
  <si>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</si>
  <si>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</si>
  <si>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</si>
  <si>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</si>
  <si>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</si>
  <si>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</si>
  <si>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</si>
  <si>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</si>
  <si>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</si>
  <si>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</si>
  <si>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</si>
  <si>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</si>
  <si>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</si>
  <si>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</si>
  <si>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</si>
  <si>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</si>
  <si>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</si>
  <si>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</si>
  <si>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</si>
  <si>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</si>
  <si>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</si>
  <si>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</si>
  <si>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</si>
  <si>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</si>
  <si>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</si>
  <si>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</si>
  <si>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</si>
  <si>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</si>
  <si>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</si>
  <si>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</si>
  <si>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</si>
  <si>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</si>
  <si>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</si>
  <si>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</si>
  <si>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</si>
  <si>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</si>
  <si>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</si>
  <si>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</si>
  <si>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</si>
  <si>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</si>
  <si>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</si>
  <si>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</si>
  <si>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</si>
  <si>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</si>
  <si>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</si>
  <si>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</si>
  <si>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</si>
  <si>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</si>
  <si>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</si>
  <si>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</si>
  <si>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</si>
  <si>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</si>
  <si>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</si>
  <si>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</si>
  <si>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</si>
  <si>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</si>
  <si>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</si>
  <si>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</si>
  <si>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</si>
  <si>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</si>
  <si>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</si>
  <si>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</si>
  <si>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</si>
  <si>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</si>
  <si>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</si>
  <si>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</si>
  <si>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</si>
  <si>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</si>
  <si>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</si>
  <si>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</si>
  <si>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</si>
  <si>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</si>
  <si>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</si>
  <si>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</si>
  <si>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</si>
  <si>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</si>
  <si>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</si>
  <si>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</si>
  <si>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</si>
  <si>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</si>
  <si>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</si>
  <si>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</si>
  <si>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</si>
  <si>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</si>
  <si>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</si>
  <si>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</si>
  <si>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</si>
  <si>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</si>
  <si>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</si>
  <si>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</si>
  <si>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</si>
  <si>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</si>
  <si>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</si>
  <si>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</si>
  <si>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</si>
  <si>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</si>
  <si>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</si>
  <si>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</si>
  <si>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</si>
  <si>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</si>
  <si>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</si>
  <si>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</si>
  <si>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</si>
  <si>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</si>
  <si>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</si>
  <si>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</si>
  <si>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</si>
  <si>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</si>
  <si>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</si>
  <si>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</si>
  <si>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</si>
  <si>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</si>
  <si>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</si>
  <si>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</si>
  <si>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</si>
  <si>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</si>
  <si>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</si>
  <si>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</si>
  <si>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</si>
  <si>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</si>
  <si>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</si>
  <si>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</si>
  <si>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</si>
  <si>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</si>
  <si>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</si>
  <si>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</si>
  <si>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</si>
  <si>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</si>
  <si>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</si>
  <si>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</si>
  <si>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</si>
  <si>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</si>
  <si>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</si>
  <si>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</si>
  <si>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</si>
  <si>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</si>
  <si>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</si>
  <si>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</si>
  <si>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</si>
  <si>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</si>
  <si>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</si>
  <si>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</si>
  <si>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</si>
  <si>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</si>
  <si>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</si>
  <si>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</si>
  <si>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</si>
  <si>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</si>
  <si>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</si>
  <si>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</si>
  <si>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</si>
  <si>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</si>
  <si>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</si>
  <si>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</si>
  <si>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</si>
  <si>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</si>
  <si>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</si>
  <si>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</si>
  <si>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</si>
  <si>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</si>
  <si>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</si>
  <si>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</si>
  <si>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</si>
  <si>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</si>
  <si>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</si>
  <si>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</si>
  <si>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</si>
  <si>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</si>
  <si>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</si>
  <si>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</si>
  <si>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</si>
  <si>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</si>
  <si>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</si>
  <si>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</si>
  <si>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</si>
  <si>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</si>
  <si>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</si>
  <si>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</si>
  <si>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</si>
  <si>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</si>
  <si>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</si>
  <si>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</si>
  <si>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</si>
  <si>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</si>
  <si>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</si>
  <si>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</si>
  <si>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</si>
  <si>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</si>
  <si>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</si>
  <si>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</si>
  <si>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</si>
  <si>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</si>
  <si>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</si>
  <si>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</si>
  <si>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</si>
  <si>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</si>
  <si>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</si>
  <si>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</si>
  <si>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</si>
  <si>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</si>
  <si>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</si>
  <si>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</si>
  <si>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</si>
  <si>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</si>
  <si>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</si>
  <si>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</si>
  <si>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</si>
  <si>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</si>
  <si>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</si>
  <si>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</si>
  <si>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</si>
  <si>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</si>
  <si>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</si>
  <si>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</si>
  <si>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</si>
  <si>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</si>
  <si>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</si>
  <si>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</si>
  <si>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</si>
  <si>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</si>
  <si>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</si>
  <si>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</si>
  <si>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</si>
  <si>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</si>
  <si>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</si>
  <si>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</si>
  <si>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</si>
  <si>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</si>
  <si>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</si>
  <si>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</si>
  <si>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</si>
  <si>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</si>
  <si>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</si>
  <si>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</si>
  <si>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</si>
  <si>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</si>
  <si>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</si>
  <si>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</si>
  <si>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</si>
  <si>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</si>
  <si>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</si>
  <si>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</si>
  <si>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</si>
  <si>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</si>
  <si>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</si>
  <si>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</si>
  <si>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</si>
  <si>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</si>
  <si>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</si>
  <si>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</si>
  <si>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</si>
  <si>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</si>
  <si>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</si>
  <si>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</si>
  <si>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</si>
  <si>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</si>
  <si>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</si>
  <si>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</si>
  <si>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</si>
  <si>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</si>
  <si>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</si>
  <si>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</si>
  <si>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</si>
  <si>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</si>
  <si>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</si>
  <si>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</si>
  <si>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</si>
  <si>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</si>
  <si>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</si>
  <si>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</si>
  <si>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</si>
  <si>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</si>
  <si>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</si>
  <si>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</si>
  <si>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</si>
  <si>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</si>
  <si>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</si>
  <si>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</si>
  <si>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</si>
  <si>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</si>
  <si>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</si>
  <si>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</si>
  <si>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</si>
  <si>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</si>
  <si>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</si>
  <si>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</si>
  <si>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</si>
  <si>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</si>
  <si>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</si>
  <si>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</si>
  <si>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</si>
  <si>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</si>
  <si>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</si>
  <si>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</si>
  <si>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</si>
  <si>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</si>
  <si>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</si>
  <si>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</si>
  <si>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</si>
  <si>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</si>
  <si>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</si>
  <si>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</si>
  <si>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</si>
  <si>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</si>
  <si>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</si>
  <si>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</si>
  <si>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</si>
  <si>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</si>
  <si>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</si>
  <si>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</si>
  <si>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</si>
  <si>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</si>
  <si>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</si>
  <si>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</si>
  <si>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</si>
  <si>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</si>
  <si>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</si>
  <si>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</si>
  <si>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</si>
  <si>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</si>
  <si>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</si>
  <si>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</si>
  <si>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</si>
  <si>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</si>
  <si>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</si>
  <si>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</si>
  <si>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</si>
  <si>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</si>
  <si>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</si>
  <si>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</si>
  <si>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</si>
  <si>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</si>
  <si>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</si>
  <si>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</si>
  <si>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</si>
  <si>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</si>
  <si>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</si>
  <si>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</si>
  <si>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</si>
  <si>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</si>
  <si>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</si>
  <si>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</si>
  <si>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</si>
  <si>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</si>
  <si>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</si>
  <si>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</si>
  <si>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</si>
  <si>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</si>
  <si>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</si>
  <si>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</si>
  <si>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</si>
  <si>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</si>
  <si>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</si>
  <si>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</si>
  <si>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</si>
  <si>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</si>
  <si>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</si>
  <si>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</si>
  <si>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</si>
  <si>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</si>
  <si>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</si>
  <si>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</si>
  <si>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</si>
  <si>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</si>
  <si>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</si>
  <si>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</si>
  <si>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</si>
  <si>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</si>
  <si>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</si>
  <si>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</si>
  <si>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</si>
  <si>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</si>
  <si>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</si>
  <si>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</si>
  <si>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</si>
  <si>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</si>
  <si>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</si>
  <si>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</si>
  <si>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</si>
  <si>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</si>
  <si>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</si>
  <si>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</si>
  <si>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</si>
  <si>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</si>
  <si>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</si>
  <si>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</si>
  <si>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</si>
  <si>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</si>
  <si>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</si>
  <si>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</si>
  <si>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</si>
  <si>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</si>
  <si>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</si>
  <si>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</si>
  <si>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</si>
  <si>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</si>
  <si>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</si>
  <si>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</si>
  <si>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</si>
  <si>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</si>
  <si>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</si>
  <si>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</si>
  <si>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</si>
  <si>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</si>
  <si>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</si>
  <si>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</si>
  <si>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</si>
  <si>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</si>
  <si>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</si>
  <si>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</si>
  <si>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</si>
  <si>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</si>
  <si>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</si>
  <si>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</si>
  <si>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</si>
  <si>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</si>
  <si>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</si>
  <si>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</si>
  <si>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</si>
  <si>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</si>
  <si>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</si>
  <si>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</si>
  <si>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</si>
  <si>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</si>
  <si>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</si>
  <si>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</si>
  <si>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</si>
  <si>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</si>
  <si>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</si>
  <si>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</si>
  <si>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</si>
  <si>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</si>
  <si>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</si>
  <si>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</si>
  <si>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</si>
  <si>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</si>
  <si>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</si>
  <si>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</si>
  <si>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</si>
  <si>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</si>
  <si>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</si>
  <si>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</si>
  <si>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</si>
  <si>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</si>
  <si>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</si>
  <si>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</si>
  <si>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</si>
  <si>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</si>
  <si>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</si>
  <si>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</si>
  <si>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</si>
  <si>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</si>
  <si>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</si>
  <si>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</si>
  <si>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</si>
  <si>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</si>
  <si>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</si>
  <si>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</si>
  <si>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</si>
  <si>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</si>
  <si>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</si>
  <si>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</si>
  <si>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</si>
  <si>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</si>
  <si>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</si>
  <si>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</si>
  <si>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</si>
  <si>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</si>
  <si>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</si>
  <si>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</si>
  <si>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</si>
  <si>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</si>
  <si>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</si>
  <si>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</si>
  <si>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</si>
  <si>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</si>
  <si>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</si>
  <si>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</si>
  <si>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</si>
  <si>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</si>
  <si>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</si>
  <si>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</si>
  <si>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</si>
  <si>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</si>
  <si>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</si>
  <si>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</si>
  <si>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</si>
  <si>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</si>
  <si>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</si>
  <si>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</si>
  <si>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</si>
  <si>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</si>
  <si>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</si>
  <si>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</si>
  <si>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</si>
  <si>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</si>
  <si>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</si>
  <si>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</si>
  <si>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</si>
  <si>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</si>
  <si>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</si>
  <si>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</si>
  <si>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</si>
  <si>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</si>
  <si>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</si>
  <si>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</si>
  <si>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</si>
  <si>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</si>
  <si>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</si>
  <si>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</si>
  <si>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</si>
  <si>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</si>
  <si>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</si>
  <si>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</si>
  <si>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</si>
  <si>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</si>
  <si>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</si>
  <si>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</si>
  <si>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</si>
  <si>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</si>
  <si>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</si>
  <si>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</si>
  <si>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</si>
  <si>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</si>
  <si>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</si>
  <si>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</si>
  <si>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</si>
  <si>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</si>
  <si>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</si>
  <si>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</si>
  <si>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</si>
  <si>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</si>
  <si>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</si>
  <si>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</si>
  <si>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</si>
  <si>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</si>
  <si>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</si>
  <si>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</si>
  <si>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</si>
  <si>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</si>
  <si>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</si>
  <si>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</si>
  <si>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</si>
  <si>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</si>
  <si>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</si>
  <si>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</si>
  <si>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</si>
  <si>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</si>
  <si>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</si>
  <si>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</si>
  <si>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</si>
  <si>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</si>
  <si>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</si>
  <si>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</si>
  <si>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</si>
  <si>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</si>
  <si>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</si>
  <si>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</si>
  <si>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</si>
  <si>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</si>
  <si>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</si>
  <si>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</si>
  <si>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</si>
  <si>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</si>
  <si>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</si>
  <si>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</si>
  <si>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</si>
  <si>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</si>
  <si>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</si>
  <si>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</si>
  <si>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</si>
  <si>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</si>
  <si>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</si>
  <si>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</si>
  <si>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</si>
  <si>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</si>
  <si>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</si>
  <si>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</si>
  <si>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</si>
  <si>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</si>
  <si>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</si>
  <si>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</si>
  <si>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</si>
  <si>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</si>
  <si>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</si>
  <si>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</si>
  <si>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</si>
  <si>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</si>
  <si>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</si>
  <si>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</si>
  <si>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</si>
  <si>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</si>
  <si>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</si>
  <si>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</si>
  <si>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</si>
  <si>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</si>
  <si>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</si>
  <si>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</si>
  <si>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</si>
  <si>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</si>
  <si>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</si>
  <si>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</si>
  <si>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</si>
  <si>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</si>
  <si>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</si>
  <si>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</si>
  <si>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</si>
  <si>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</si>
  <si>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</si>
  <si>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</si>
  <si>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</si>
  <si>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</si>
  <si>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</si>
  <si>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</si>
  <si>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</si>
  <si>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</si>
  <si>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</si>
  <si>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</si>
  <si>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</si>
  <si>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</si>
  <si>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</si>
  <si>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</si>
  <si>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</si>
  <si>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</si>
  <si>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</si>
  <si>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</si>
  <si>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</si>
  <si>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</si>
  <si>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</si>
  <si>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</si>
  <si>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</si>
  <si>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</si>
  <si>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</si>
  <si>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</si>
  <si>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</si>
  <si>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</si>
  <si>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</si>
  <si>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</si>
  <si>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</si>
  <si>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</si>
  <si>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</si>
  <si>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</si>
  <si>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</si>
  <si>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</si>
  <si>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</si>
  <si>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</si>
  <si>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</si>
  <si>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</si>
  <si>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</si>
  <si>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</si>
  <si>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</si>
  <si>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</si>
  <si>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</si>
  <si>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</si>
  <si>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</si>
  <si>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</si>
  <si>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</si>
  <si>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</si>
  <si>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</si>
  <si>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</si>
  <si>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</si>
  <si>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</si>
  <si>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</si>
  <si>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</si>
  <si>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</si>
  <si>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</si>
  <si>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</si>
  <si>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</si>
  <si>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</si>
  <si>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</si>
  <si>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</si>
  <si>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</si>
  <si>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</si>
  <si>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</si>
  <si>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</si>
  <si>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</si>
  <si>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</si>
  <si>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</si>
  <si>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</si>
  <si>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</si>
  <si>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</si>
  <si>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</si>
  <si>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</si>
  <si>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</si>
  <si>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</si>
  <si>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</si>
  <si>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</si>
  <si>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</si>
  <si>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</si>
  <si>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</si>
  <si>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</si>
  <si>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</si>
  <si>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</si>
  <si>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</si>
  <si>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</si>
  <si>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</si>
  <si>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</si>
  <si>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</si>
  <si>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</si>
  <si>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</si>
  <si>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</si>
  <si>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</si>
  <si>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</si>
  <si>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</si>
  <si>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</si>
  <si>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</si>
  <si>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</si>
  <si>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</si>
  <si>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</si>
  <si>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</si>
  <si>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</si>
  <si>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</si>
  <si>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</si>
  <si>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</si>
  <si>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</si>
  <si>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</si>
  <si>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</si>
  <si>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</si>
  <si>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</si>
  <si>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</si>
  <si>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</si>
  <si>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</si>
  <si>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</si>
  <si>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</si>
  <si>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</si>
  <si>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</si>
  <si>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</si>
  <si>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</si>
  <si>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</si>
  <si>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</si>
  <si>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</si>
  <si>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</si>
  <si>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</si>
  <si>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</si>
  <si>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</si>
  <si>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</si>
  <si>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</si>
  <si>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</si>
  <si>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</si>
  <si>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</si>
  <si>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</si>
  <si>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</si>
  <si>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</si>
  <si>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</si>
  <si>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</si>
  <si>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</si>
  <si>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</si>
  <si>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</si>
  <si>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</si>
  <si>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</si>
  <si>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</si>
  <si>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</si>
  <si>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</si>
  <si>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</si>
  <si>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</si>
  <si>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</si>
  <si>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</si>
  <si>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</si>
  <si>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</si>
  <si>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</si>
  <si>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</si>
  <si>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</si>
  <si>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</si>
  <si>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</si>
  <si>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</si>
  <si>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</si>
  <si>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</si>
  <si>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</si>
  <si>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</si>
  <si>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</si>
  <si>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</si>
  <si>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</si>
  <si>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</si>
  <si>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</si>
  <si>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</si>
  <si>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</si>
  <si>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</si>
  <si>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</si>
  <si>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</si>
  <si>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</si>
  <si>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</si>
  <si>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</si>
  <si>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</si>
  <si>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</si>
  <si>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</si>
  <si>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</si>
  <si>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</si>
  <si>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</si>
  <si>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</si>
  <si>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</si>
  <si>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</si>
  <si>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</si>
  <si>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</si>
  <si>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</si>
  <si>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</si>
  <si>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</si>
  <si>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</si>
  <si>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</si>
  <si>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</si>
  <si>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</si>
  <si>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</si>
  <si>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</si>
  <si>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</si>
  <si>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</si>
  <si>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</si>
  <si>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</si>
  <si>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</si>
  <si>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</si>
  <si>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</si>
  <si>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</si>
  <si>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</si>
  <si>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</si>
  <si>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</si>
  <si>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</si>
  <si>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</si>
  <si>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</si>
  <si>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</si>
  <si>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</si>
  <si>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</si>
  <si>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</si>
  <si>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</si>
  <si>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</si>
  <si>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</si>
  <si>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</si>
  <si>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</si>
  <si>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</si>
  <si>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</si>
  <si>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</si>
  <si>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</si>
  <si>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</si>
  <si>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</si>
  <si>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</si>
  <si>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</si>
  <si>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</si>
  <si>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</si>
  <si>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</si>
  <si>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</si>
  <si>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</si>
  <si>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</si>
  <si>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</si>
  <si>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</si>
  <si>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</si>
  <si>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</si>
  <si>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</si>
  <si>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</si>
  <si>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</si>
  <si>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</si>
  <si>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</si>
  <si>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</si>
  <si>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</si>
  <si>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</si>
  <si>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</si>
  <si>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</si>
  <si>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</si>
  <si>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</si>
  <si>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</si>
  <si>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</si>
  <si>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</si>
  <si>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</si>
  <si>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</si>
  <si>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</si>
  <si>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</si>
  <si>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</si>
  <si>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</si>
  <si>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</si>
  <si>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</si>
  <si>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</si>
  <si>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</si>
  <si>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</si>
  <si>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</si>
  <si>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</si>
  <si>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</si>
  <si>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</si>
  <si>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</si>
  <si>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</si>
  <si>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</si>
  <si>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</si>
  <si>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</si>
  <si>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</si>
  <si>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</si>
  <si>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</si>
  <si>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</si>
  <si>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</si>
  <si>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</si>
  <si>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</si>
  <si>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</si>
  <si>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</si>
  <si>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</si>
  <si>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</si>
  <si>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</si>
  <si>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</si>
  <si>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</si>
  <si>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</si>
  <si>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</si>
  <si>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</si>
  <si>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</si>
  <si>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</si>
  <si>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</si>
  <si>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</si>
  <si>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</si>
  <si>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</si>
  <si>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</si>
  <si>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</si>
  <si>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</si>
  <si>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</si>
  <si>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</si>
  <si>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</si>
  <si>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</si>
  <si>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</si>
  <si>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</si>
  <si>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</si>
  <si>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</si>
  <si>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</si>
  <si>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</si>
  <si>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</si>
  <si>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</si>
  <si>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</si>
  <si>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</si>
  <si>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</si>
  <si>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</si>
  <si>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</si>
  <si>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</si>
  <si>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</si>
  <si>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</si>
  <si>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</si>
  <si>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</si>
  <si>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</si>
  <si>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</si>
  <si>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</si>
  <si>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</si>
  <si>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</si>
  <si>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</si>
  <si>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</si>
  <si>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</si>
  <si>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</si>
  <si>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</si>
  <si>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</si>
  <si>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</si>
  <si>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</si>
  <si>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</si>
  <si>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</si>
  <si>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</si>
  <si>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</si>
  <si>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</si>
  <si>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</si>
  <si>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</si>
  <si>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</si>
  <si>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</si>
  <si>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</si>
  <si>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</si>
  <si>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</si>
  <si>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</si>
  <si>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</si>
  <si>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</si>
  <si>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</si>
  <si>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</si>
  <si>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</si>
  <si>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</si>
  <si>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</si>
  <si>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</si>
  <si>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</si>
  <si>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</si>
  <si>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</si>
  <si>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</si>
  <si>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</si>
  <si>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</si>
  <si>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</si>
  <si>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</si>
  <si>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</si>
  <si>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</si>
  <si>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</si>
  <si>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</si>
  <si>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</si>
  <si>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</si>
  <si>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</si>
  <si>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</si>
  <si>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</si>
  <si>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</si>
  <si>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</si>
  <si>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</si>
  <si>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</si>
  <si>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</si>
  <si>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</si>
  <si>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</si>
  <si>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</si>
  <si>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</si>
  <si>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</si>
  <si>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</si>
  <si>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</si>
  <si>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</si>
  <si>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</si>
  <si>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</si>
  <si>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</si>
  <si>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</si>
  <si>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</si>
  <si>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</si>
  <si>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</si>
  <si>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</si>
  <si>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</si>
  <si>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</si>
  <si>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</si>
  <si>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</si>
  <si>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</si>
  <si>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</si>
  <si>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</si>
  <si>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</si>
  <si>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</si>
  <si>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</si>
  <si>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</si>
  <si>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</si>
  <si>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</si>
  <si>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</si>
  <si>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</si>
  <si>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</si>
  <si>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</si>
  <si>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</si>
  <si>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</si>
  <si>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</si>
  <si>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</si>
  <si>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</si>
  <si>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</si>
  <si>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</si>
  <si>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</si>
  <si>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</si>
  <si>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</si>
  <si>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</si>
  <si>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</si>
  <si>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</si>
  <si>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</si>
  <si>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</si>
  <si>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</si>
  <si>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</si>
  <si>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</si>
  <si>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</si>
  <si>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</si>
  <si>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</si>
  <si>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</si>
  <si>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</si>
  <si>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</si>
  <si>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</si>
  <si>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</si>
  <si>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</si>
  <si>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</si>
  <si>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</si>
  <si>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</si>
  <si>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</si>
  <si>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</si>
  <si>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</si>
  <si>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</si>
  <si>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</si>
  <si>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</si>
  <si>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</si>
  <si>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</si>
  <si>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</si>
  <si>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</si>
  <si>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</si>
  <si>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</si>
  <si>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</si>
  <si>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</si>
  <si>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</si>
  <si>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</si>
  <si>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</si>
  <si>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</si>
  <si>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</si>
  <si>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</si>
  <si>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</si>
  <si>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</si>
  <si>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</si>
  <si>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</si>
  <si>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</si>
  <si>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</si>
  <si>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</si>
  <si>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</si>
  <si>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</si>
  <si>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</si>
  <si>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</si>
  <si>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</si>
  <si>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</si>
  <si>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</si>
  <si>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</si>
  <si>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</si>
  <si>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</si>
  <si>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</si>
  <si>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</si>
  <si>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</si>
  <si>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</si>
  <si>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</si>
  <si>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</si>
  <si>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</si>
  <si>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</si>
  <si>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</si>
  <si>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</si>
  <si>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</si>
  <si>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</si>
  <si>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</si>
  <si>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</si>
  <si>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</si>
  <si>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</si>
  <si>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</si>
  <si>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</si>
  <si>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</si>
  <si>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</si>
  <si>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</si>
  <si>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</si>
  <si>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</si>
  <si>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</si>
  <si>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</si>
  <si>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</si>
  <si>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</si>
  <si>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</si>
  <si>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</si>
  <si>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</si>
  <si>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</si>
  <si>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</si>
  <si>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</si>
  <si>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</si>
  <si>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</si>
  <si>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</si>
  <si>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</si>
  <si>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</si>
  <si>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</si>
  <si>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</si>
  <si>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</si>
  <si>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</si>
  <si>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</si>
  <si>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</si>
  <si>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</si>
  <si>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</si>
  <si>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</si>
  <si>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</si>
  <si>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</si>
  <si>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</si>
  <si>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</si>
  <si>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</si>
  <si>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</si>
  <si>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</si>
  <si>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</si>
  <si>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</si>
  <si>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</si>
  <si>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</si>
  <si>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</si>
  <si>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</si>
  <si>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</si>
  <si>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</si>
  <si>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</si>
  <si>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</si>
  <si>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</si>
  <si>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</si>
  <si>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</si>
  <si>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</si>
  <si>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</si>
  <si>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</si>
  <si>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</si>
  <si>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</si>
  <si>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</si>
  <si>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</si>
  <si>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</si>
  <si>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</si>
  <si>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</si>
  <si>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</si>
  <si>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</si>
  <si>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</si>
  <si>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</si>
  <si>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</si>
  <si>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</si>
  <si>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</si>
  <si>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</si>
  <si>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</si>
  <si>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</si>
  <si>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</si>
  <si>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</si>
  <si>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</si>
  <si>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</si>
  <si>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</si>
  <si>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</si>
  <si>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</si>
  <si>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</si>
  <si>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</si>
  <si>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</si>
  <si>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</si>
  <si>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</si>
  <si>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</si>
  <si>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</si>
  <si>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</si>
  <si>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</si>
  <si>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</si>
  <si>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</si>
  <si>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</si>
  <si>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</si>
  <si>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</si>
  <si>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</si>
  <si>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</si>
  <si>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</si>
  <si>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</si>
  <si>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</si>
  <si>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</si>
  <si>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</si>
  <si>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</si>
  <si>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</si>
  <si>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</si>
  <si>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</si>
  <si>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</si>
  <si>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</si>
  <si>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</si>
  <si>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</si>
  <si>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</si>
  <si>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</si>
  <si>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</si>
  <si>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</si>
  <si>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</si>
  <si>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</si>
  <si>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</si>
  <si>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</si>
  <si>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</si>
  <si>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</si>
  <si>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</si>
  <si>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</si>
  <si>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</si>
  <si>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</si>
  <si>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</si>
  <si>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</si>
  <si>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</si>
  <si>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</si>
  <si>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</si>
  <si>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</si>
  <si>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</si>
  <si>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</si>
  <si>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</si>
  <si>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</si>
  <si>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</si>
  <si>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</si>
  <si>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</si>
  <si>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</si>
  <si>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</si>
  <si>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</si>
  <si>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</si>
  <si>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</si>
  <si>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</si>
  <si>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</si>
  <si>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</si>
  <si>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</si>
  <si>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</si>
  <si>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</si>
  <si>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</si>
  <si>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</si>
  <si>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</si>
  <si>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</si>
  <si>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</si>
  <si>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</si>
  <si>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</si>
  <si>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</si>
  <si>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</si>
  <si>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</si>
  <si>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</si>
  <si>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</si>
  <si>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</si>
  <si>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</si>
  <si>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</si>
  <si>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</si>
  <si>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</si>
  <si>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</si>
  <si>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</si>
  <si>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</si>
  <si>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</si>
  <si>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</si>
  <si>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</si>
  <si>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</si>
  <si>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</si>
  <si>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</si>
  <si>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</si>
  <si>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</si>
  <si>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</si>
  <si>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</si>
  <si>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</si>
  <si>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</si>
  <si>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</si>
  <si>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</si>
  <si>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</si>
  <si>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</si>
  <si>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</si>
  <si>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</si>
  <si>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</si>
  <si>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</si>
  <si>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</si>
  <si>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</si>
  <si>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</si>
  <si>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</si>
  <si>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</si>
  <si>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</si>
  <si>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</si>
  <si>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</si>
  <si>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</si>
  <si>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</si>
  <si>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</si>
  <si>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</si>
  <si>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</si>
  <si>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</si>
  <si>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</si>
  <si>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</si>
  <si>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</si>
  <si>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</si>
  <si>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</si>
  <si>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</si>
  <si>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</si>
  <si>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</si>
  <si>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</si>
  <si>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</si>
  <si>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</si>
  <si>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</si>
  <si>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</si>
  <si>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</si>
  <si>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</si>
  <si>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</si>
  <si>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</si>
  <si>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</si>
  <si>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</si>
  <si>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</si>
  <si>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</si>
  <si>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</si>
  <si>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</si>
  <si>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</si>
  <si>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</si>
  <si>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</si>
  <si>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</si>
  <si>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</si>
  <si>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</si>
  <si>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</si>
  <si>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</si>
  <si>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</si>
  <si>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</si>
  <si>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</si>
  <si>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</si>
  <si>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</si>
  <si>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</si>
  <si>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</si>
  <si>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</si>
  <si>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</si>
  <si>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</si>
  <si>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</si>
  <si>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</si>
  <si>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</si>
  <si>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</si>
  <si>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</si>
  <si>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</si>
  <si>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</si>
  <si>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</si>
  <si>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</si>
  <si>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</si>
  <si>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</si>
  <si>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</si>
  <si>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</si>
  <si>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</si>
  <si>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</si>
  <si>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</si>
  <si>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</si>
  <si>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</si>
  <si>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</si>
  <si>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</si>
  <si>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</si>
  <si>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</si>
  <si>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</si>
  <si>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</si>
  <si>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</si>
  <si>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</si>
  <si>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</si>
  <si>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</si>
  <si>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</si>
  <si>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</si>
  <si>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</si>
  <si>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</si>
  <si>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</si>
  <si>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</si>
  <si>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</si>
  <si>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</si>
  <si>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</si>
  <si>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</si>
  <si>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</si>
  <si>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</si>
  <si>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</si>
  <si>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</si>
  <si>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</si>
  <si>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</si>
  <si>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</si>
  <si>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</si>
  <si>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</si>
  <si>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</si>
  <si>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</si>
  <si>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</si>
  <si>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</si>
  <si>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</si>
  <si>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</si>
  <si>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</si>
  <si>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</si>
  <si>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</si>
  <si>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</si>
  <si>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</si>
  <si>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</si>
  <si>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</si>
  <si>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</si>
  <si>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</si>
  <si>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</si>
  <si>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</si>
  <si>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</si>
  <si>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</si>
  <si>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</si>
  <si>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</si>
  <si>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</si>
  <si>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</si>
  <si>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</si>
  <si>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</si>
  <si>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</si>
  <si>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</si>
  <si>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</si>
  <si>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</si>
  <si>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</si>
  <si>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</si>
  <si>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</si>
  <si>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</si>
  <si>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</si>
  <si>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</si>
  <si>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</si>
  <si>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</si>
  <si>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</si>
  <si>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</si>
  <si>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</si>
  <si>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</si>
  <si>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</si>
  <si>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</si>
  <si>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</si>
  <si>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</si>
  <si>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</si>
  <si>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</si>
  <si>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</si>
  <si>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</si>
  <si>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</si>
  <si>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</si>
  <si>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</si>
  <si>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</si>
  <si>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</si>
  <si>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</si>
  <si>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</si>
  <si>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</si>
  <si>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</si>
  <si>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</si>
  <si>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</si>
  <si>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</si>
  <si>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</si>
  <si>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</si>
  <si>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</si>
  <si>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</si>
  <si>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</si>
  <si>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</si>
  <si>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</si>
  <si>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</si>
  <si>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</si>
  <si>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</si>
  <si>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</si>
  <si>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</si>
  <si>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</si>
  <si>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</si>
  <si>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</si>
  <si>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</si>
  <si>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</si>
  <si>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</si>
  <si>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</si>
  <si>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</si>
  <si>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</si>
  <si>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</si>
  <si>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</si>
  <si>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</si>
  <si>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</si>
  <si>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</si>
  <si>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</si>
  <si>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</si>
  <si>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</si>
  <si>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</si>
  <si>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</si>
  <si>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</si>
  <si>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</si>
  <si>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</si>
  <si>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</si>
  <si>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</si>
  <si>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</si>
  <si>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</si>
  <si>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</si>
  <si>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</si>
  <si>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</si>
  <si>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</si>
  <si>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</si>
  <si>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</si>
  <si>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</si>
  <si>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</si>
  <si>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</si>
  <si>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</si>
  <si>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</si>
  <si>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</si>
  <si>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</si>
  <si>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</si>
  <si>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</si>
  <si>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</si>
  <si>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</si>
  <si>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</si>
  <si>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</si>
  <si>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</si>
  <si>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</si>
  <si>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</si>
  <si>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</si>
  <si>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</si>
  <si>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</si>
  <si>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</si>
  <si>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</si>
  <si>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</si>
  <si>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</si>
  <si>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</si>
  <si>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</si>
  <si>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</si>
  <si>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</si>
  <si>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</si>
  <si>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</si>
  <si>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</si>
  <si>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</si>
  <si>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</si>
  <si>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</si>
  <si>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</si>
  <si>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</si>
  <si>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</si>
  <si>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</si>
  <si>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</si>
  <si>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</si>
  <si>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</si>
  <si>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</si>
  <si>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</si>
  <si>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</si>
  <si>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</si>
  <si>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</si>
  <si>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</si>
  <si>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</si>
  <si>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</si>
  <si>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</si>
  <si>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</si>
  <si>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</si>
  <si>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</si>
  <si>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</si>
  <si>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</si>
  <si>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</si>
  <si>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</si>
  <si>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</si>
  <si>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</si>
  <si>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</si>
  <si>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</si>
  <si>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</si>
  <si>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</si>
  <si>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</si>
  <si>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</si>
  <si>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</si>
  <si>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</si>
  <si>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</si>
  <si>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</si>
  <si>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</si>
  <si>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</si>
  <si>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</si>
  <si>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</si>
  <si>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</si>
  <si>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</si>
  <si>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</si>
  <si>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</si>
  <si>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</si>
  <si>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</si>
  <si>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</si>
  <si>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</si>
  <si>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</si>
  <si>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</si>
  <si>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</si>
  <si>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</si>
  <si>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</si>
  <si>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</si>
  <si>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</si>
  <si>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</si>
  <si>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</si>
  <si>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</si>
  <si>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</si>
  <si>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</si>
  <si>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</si>
  <si>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</si>
  <si>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</si>
  <si>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</si>
  <si>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</si>
  <si>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</si>
  <si>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</si>
  <si>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</si>
  <si>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</si>
  <si>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</si>
  <si>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</si>
  <si>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</si>
  <si>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</si>
  <si>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</si>
  <si>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</si>
  <si>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</si>
  <si>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</si>
  <si>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</si>
  <si>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</si>
  <si>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</si>
  <si>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</si>
  <si>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</si>
  <si>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</si>
  <si>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</si>
  <si>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</si>
  <si>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</si>
  <si>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</si>
  <si>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</si>
  <si>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</si>
  <si>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</si>
  <si>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</si>
  <si>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</si>
  <si>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</si>
  <si>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</si>
  <si>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</si>
  <si>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</si>
  <si>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</si>
  <si>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</si>
  <si>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</si>
  <si>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</si>
  <si>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</si>
  <si>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</si>
  <si>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</si>
  <si>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</si>
  <si>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</si>
  <si>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</si>
  <si>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</si>
  <si>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</si>
  <si>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</si>
  <si>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</si>
  <si>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</si>
  <si>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</si>
  <si>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</si>
  <si>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</si>
  <si>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</si>
  <si>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</si>
  <si>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</si>
  <si>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</si>
  <si>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</si>
  <si>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</si>
  <si>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</si>
  <si>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</si>
  <si>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</si>
  <si>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</si>
  <si>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</si>
  <si>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</si>
  <si>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</si>
  <si>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</si>
  <si>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</si>
  <si>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</si>
  <si>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</si>
  <si>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</si>
  <si>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</si>
  <si>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</si>
  <si>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</si>
  <si>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</si>
  <si>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</si>
  <si>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</si>
  <si>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</si>
  <si>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</si>
  <si>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</si>
  <si>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</si>
  <si>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</si>
  <si>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</si>
  <si>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</si>
  <si>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</si>
  <si>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</si>
  <si>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</si>
  <si>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</si>
  <si>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</si>
  <si>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</si>
  <si>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</si>
  <si>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</si>
  <si>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</si>
  <si>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</si>
  <si>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</si>
  <si>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</si>
  <si>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</si>
  <si>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</si>
  <si>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</si>
  <si>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</si>
  <si>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</si>
  <si>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</si>
  <si>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</si>
  <si>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</si>
  <si>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</si>
  <si>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</si>
  <si>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</si>
  <si>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</si>
  <si>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</si>
  <si>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</si>
  <si>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</si>
  <si>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</si>
  <si>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</si>
  <si>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</si>
  <si>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</si>
  <si>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</si>
  <si>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</si>
  <si>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</si>
  <si>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</si>
  <si>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</si>
  <si>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</si>
  <si>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</si>
  <si>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</si>
  <si>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</si>
  <si>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</si>
  <si>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</si>
  <si>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</si>
  <si>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</si>
  <si>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</si>
  <si>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</si>
  <si>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</si>
  <si>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</si>
  <si>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</si>
  <si>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</si>
  <si>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</si>
  <si>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</si>
  <si>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</si>
  <si>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</si>
  <si>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</si>
  <si>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</si>
  <si>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</si>
  <si>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</si>
  <si>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</si>
  <si>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</si>
  <si>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</si>
  <si>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</si>
  <si>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</si>
  <si>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</si>
  <si>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</si>
  <si>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</si>
  <si>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</si>
  <si>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</si>
  <si>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</si>
  <si>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</si>
  <si>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</si>
  <si>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</si>
  <si>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</si>
  <si>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</si>
  <si>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</si>
  <si>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</si>
  <si>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</si>
  <si>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</si>
  <si>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</si>
  <si>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</si>
  <si>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</si>
  <si>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</si>
  <si>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</si>
  <si>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</si>
  <si>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</si>
  <si>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</si>
  <si>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</si>
  <si>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</si>
  <si>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</si>
  <si>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</si>
  <si>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</si>
  <si>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</si>
  <si>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</si>
  <si>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</si>
  <si>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</si>
  <si>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</si>
  <si>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</si>
  <si>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</si>
  <si>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</si>
  <si>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</si>
  <si>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</si>
  <si>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</si>
  <si>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</si>
  <si>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</si>
  <si>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</si>
  <si>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</si>
  <si>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</si>
  <si>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</si>
  <si>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</si>
  <si>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</si>
  <si>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</si>
  <si>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</si>
  <si>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</si>
  <si>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</si>
  <si>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</si>
  <si>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</si>
  <si>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</si>
  <si>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</si>
  <si>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</si>
  <si>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</si>
  <si>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</si>
  <si>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</si>
  <si>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</si>
  <si>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</si>
  <si>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</si>
  <si>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</si>
  <si>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</si>
  <si>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</si>
  <si>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</si>
  <si>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</si>
  <si>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</si>
  <si>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</si>
  <si>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</si>
  <si>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</si>
  <si>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</si>
  <si>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</si>
  <si>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</si>
  <si>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</si>
  <si>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</si>
  <si>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</si>
  <si>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</si>
  <si>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</si>
  <si>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</si>
  <si>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</si>
  <si>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</si>
  <si>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</si>
  <si>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</si>
  <si>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</si>
  <si>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</si>
  <si>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</si>
  <si>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</si>
  <si>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</si>
  <si>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</si>
  <si>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</si>
  <si>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</si>
  <si>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</si>
  <si>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</si>
  <si>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</si>
  <si>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</si>
  <si>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</si>
  <si>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</si>
  <si>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</si>
  <si>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</si>
  <si>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</si>
  <si>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</si>
  <si>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</si>
  <si>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</si>
  <si>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</si>
  <si>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</si>
  <si>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</si>
  <si>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</si>
  <si>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</si>
  <si>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</si>
  <si>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</si>
  <si>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</si>
  <si>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</si>
  <si>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</si>
  <si>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</si>
  <si>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</si>
  <si>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</si>
  <si>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</si>
  <si>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</si>
  <si>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</si>
  <si>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</si>
  <si>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</si>
  <si>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</si>
  <si>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</si>
  <si>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</si>
  <si>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</si>
  <si>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</si>
  <si>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</si>
  <si>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</si>
  <si>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</si>
  <si>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</si>
  <si>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</si>
  <si>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</si>
  <si>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</si>
  <si>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</si>
  <si>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</si>
  <si>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</si>
  <si>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</si>
  <si>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</si>
  <si>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</si>
  <si>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</si>
  <si>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</si>
  <si>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</si>
  <si>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</si>
  <si>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</si>
  <si>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</si>
  <si>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</si>
  <si>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</si>
  <si>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</si>
  <si>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</si>
  <si>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</si>
  <si>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</si>
  <si>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</si>
  <si>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</si>
  <si>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</si>
  <si>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</si>
  <si>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</si>
  <si>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</si>
  <si>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</si>
  <si>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</si>
  <si>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</si>
  <si>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</si>
  <si>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</si>
  <si>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</si>
  <si>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</si>
  <si>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</si>
  <si>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</si>
  <si>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</si>
  <si>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</si>
  <si>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</si>
  <si>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</si>
  <si>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</si>
  <si>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</si>
  <si>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</si>
  <si>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</si>
  <si>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</si>
  <si>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</si>
  <si>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</si>
  <si>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</si>
  <si>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</si>
  <si>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</si>
  <si>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</si>
  <si>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</si>
  <si>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</si>
  <si>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</si>
  <si>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</si>
  <si>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</si>
  <si>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</si>
  <si>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</si>
  <si>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</si>
  <si>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</si>
  <si>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</si>
  <si>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</si>
  <si>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</si>
  <si>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</si>
  <si>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</si>
  <si>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</si>
  <si>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</si>
  <si>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</si>
  <si>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</si>
  <si>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</si>
  <si>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</si>
  <si>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</si>
  <si>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</si>
  <si>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</si>
  <si>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</si>
  <si>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</si>
  <si>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</si>
  <si>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</si>
  <si>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</si>
  <si>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</si>
  <si>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</si>
  <si>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</si>
  <si>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</si>
  <si>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</si>
  <si>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</si>
  <si>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</si>
  <si>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</si>
  <si>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</si>
  <si>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</si>
  <si>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</si>
  <si>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</si>
  <si>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</si>
  <si>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</si>
  <si>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</si>
  <si>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</si>
  <si>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</si>
  <si>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</si>
  <si>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</si>
  <si>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</si>
  <si>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</si>
  <si>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</si>
  <si>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</si>
  <si>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</si>
  <si>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</si>
  <si>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</si>
  <si>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</si>
  <si>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</si>
  <si>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</si>
  <si>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</si>
  <si>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</si>
  <si>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</si>
  <si>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</si>
  <si>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</si>
  <si>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</si>
  <si>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</si>
  <si>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</si>
  <si>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</si>
  <si>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</si>
  <si>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</si>
  <si>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</si>
  <si>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</si>
  <si>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</si>
  <si>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</si>
  <si>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</si>
  <si>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</si>
  <si>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</si>
  <si>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</si>
  <si>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</si>
  <si>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</si>
  <si>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</si>
  <si>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</si>
  <si>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</si>
  <si>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</si>
  <si>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</si>
  <si>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</si>
  <si>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</si>
  <si>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</si>
  <si>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</si>
  <si>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</si>
  <si>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</si>
  <si>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</si>
  <si>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</si>
  <si>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</si>
  <si>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</si>
  <si>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</si>
  <si>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</si>
  <si>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</si>
  <si>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</si>
  <si>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</si>
  <si>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</si>
  <si>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</si>
  <si>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</si>
  <si>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</si>
  <si>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</si>
  <si>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</si>
  <si>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</si>
  <si>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</si>
  <si>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</si>
  <si>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</si>
  <si>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</si>
  <si>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</si>
  <si>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</si>
  <si>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</si>
  <si>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</si>
  <si>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</si>
  <si>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</si>
  <si>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</si>
  <si>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</si>
  <si>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</si>
  <si>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</si>
  <si>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</si>
  <si>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</si>
  <si>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</si>
  <si>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</si>
  <si>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</si>
  <si>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</si>
  <si>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</si>
  <si>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</si>
  <si>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</si>
  <si>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</si>
  <si>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</si>
  <si>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</si>
  <si>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</si>
  <si>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</si>
  <si>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</si>
  <si>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</si>
  <si>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</si>
  <si>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</si>
  <si>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</si>
  <si>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</si>
  <si>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</si>
  <si>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</si>
  <si>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</si>
  <si>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</si>
  <si>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</si>
  <si>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</si>
  <si>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</si>
  <si>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</si>
  <si>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</si>
  <si>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</si>
  <si>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</si>
  <si>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</si>
  <si>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</si>
  <si>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</si>
  <si>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</si>
  <si>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</si>
  <si>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</si>
  <si>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</si>
  <si>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</si>
  <si>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</si>
  <si>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</si>
  <si>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</si>
  <si>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</si>
  <si>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</si>
  <si>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</si>
  <si>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</si>
  <si>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</si>
  <si>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</si>
  <si>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</si>
  <si>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</si>
  <si>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</si>
  <si>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</si>
  <si>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</si>
  <si>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</si>
  <si>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</si>
  <si>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</si>
  <si>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</si>
  <si>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</si>
  <si>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</si>
  <si>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</si>
  <si>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</si>
  <si>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</si>
  <si>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</si>
  <si>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</si>
  <si>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</si>
  <si>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</si>
  <si>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</si>
  <si>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</si>
  <si>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</si>
  <si>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</si>
  <si>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</si>
  <si>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</si>
  <si>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</si>
  <si>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</si>
  <si>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</si>
  <si>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</si>
  <si>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</si>
  <si>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</si>
  <si>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</si>
  <si>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</si>
  <si>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</si>
  <si>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</si>
  <si>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</si>
  <si>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</si>
  <si>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</si>
  <si>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</si>
  <si>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</si>
  <si>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</si>
  <si>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</si>
  <si>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</si>
  <si>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</si>
  <si>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</si>
  <si>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</si>
  <si>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</si>
  <si>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</si>
  <si>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</si>
  <si>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</si>
  <si>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</si>
  <si>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</si>
  <si>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</si>
  <si>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</si>
  <si>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</si>
  <si>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</si>
  <si>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</si>
  <si>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</si>
  <si>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</si>
  <si>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</si>
  <si>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</si>
  <si>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</si>
  <si>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</si>
  <si>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</si>
  <si>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</si>
  <si>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</si>
  <si>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</si>
  <si>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</si>
  <si>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</si>
  <si>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</si>
  <si>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</si>
  <si>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</si>
  <si>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</si>
  <si>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</si>
  <si>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</si>
  <si>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</si>
  <si>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</si>
  <si>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</si>
  <si>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</si>
  <si>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</si>
  <si>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</si>
  <si>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</si>
  <si>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</si>
  <si>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</si>
  <si>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</si>
  <si>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</si>
  <si>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</si>
  <si>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</si>
  <si>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</si>
  <si>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</si>
  <si>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</si>
  <si>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</si>
  <si>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</si>
  <si>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</si>
  <si>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</si>
  <si>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</si>
  <si>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</si>
  <si>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</si>
  <si>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</si>
  <si>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</si>
  <si>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</si>
  <si>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</si>
  <si>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</si>
  <si>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</si>
  <si>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</si>
  <si>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</si>
  <si>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</si>
  <si>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</si>
  <si>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</si>
  <si>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</si>
  <si>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</si>
  <si>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</si>
  <si>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</si>
  <si>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</si>
  <si>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</si>
  <si>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</si>
  <si>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</si>
  <si>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</si>
  <si>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</si>
  <si>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</si>
  <si>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</si>
  <si>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</si>
  <si>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</si>
  <si>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</si>
  <si>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</si>
  <si>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</si>
  <si>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</si>
  <si>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</si>
  <si>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</si>
  <si>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</si>
  <si>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</si>
  <si>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</si>
  <si>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</si>
  <si>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</si>
  <si>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</si>
  <si>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</si>
  <si>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</si>
  <si>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</si>
  <si>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</si>
  <si>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</si>
  <si>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</si>
  <si>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</si>
  <si>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</si>
  <si>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</si>
  <si>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</si>
  <si>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</si>
  <si>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</si>
  <si>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</si>
  <si>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</si>
  <si>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</si>
  <si>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</si>
  <si>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</si>
  <si>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</si>
  <si>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</si>
  <si>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</si>
  <si>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</si>
  <si>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</si>
  <si>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</si>
  <si>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</si>
  <si>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</si>
  <si>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</si>
  <si>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</si>
  <si>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</si>
  <si>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</si>
  <si>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</si>
  <si>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</si>
  <si>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</si>
  <si>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</si>
  <si>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</si>
  <si>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</si>
  <si>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</si>
  <si>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</si>
  <si>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</si>
  <si>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</si>
  <si>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</si>
  <si>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</si>
  <si>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</si>
  <si>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</si>
  <si>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</si>
  <si>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</si>
  <si>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</si>
  <si>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</si>
  <si>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</si>
  <si>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</si>
  <si>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</si>
  <si>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</si>
  <si>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</si>
  <si>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</si>
  <si>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</si>
  <si>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</si>
  <si>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</si>
  <si>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</si>
  <si>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</si>
  <si>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</si>
  <si>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</si>
  <si>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</si>
  <si>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</si>
  <si>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</si>
  <si>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</si>
  <si>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</si>
  <si>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</si>
  <si>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</si>
  <si>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</si>
  <si>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</si>
  <si>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</si>
  <si>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</si>
  <si>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</si>
  <si>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</si>
  <si>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</si>
  <si>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</si>
  <si>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</si>
  <si>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</si>
  <si>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</si>
  <si>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</si>
  <si>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</si>
  <si>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</si>
  <si>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</si>
  <si>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</si>
  <si>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</si>
  <si>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</si>
  <si>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</si>
  <si>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</si>
  <si>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</si>
  <si>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</si>
  <si>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</si>
  <si>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</si>
  <si>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</si>
  <si>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</si>
  <si>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</si>
  <si>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</si>
  <si>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</si>
  <si>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</si>
  <si>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</si>
  <si>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</si>
  <si>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</si>
  <si>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</si>
  <si>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</si>
  <si>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</si>
  <si>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</si>
  <si>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</si>
  <si>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</si>
  <si>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</si>
  <si>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</si>
  <si>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</si>
  <si>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</si>
  <si>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</si>
  <si>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</si>
  <si>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</si>
  <si>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</si>
  <si>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</si>
  <si>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</si>
  <si>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</si>
  <si>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</si>
  <si>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</si>
  <si>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</si>
  <si>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</si>
  <si>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</si>
  <si>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</si>
  <si>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</si>
  <si>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</si>
  <si>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</si>
  <si>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</si>
  <si>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</si>
  <si>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</si>
  <si>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</si>
  <si>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</si>
  <si>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</si>
  <si>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</si>
  <si>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</si>
  <si>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</si>
  <si>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</si>
  <si>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</si>
  <si>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</si>
  <si>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</si>
  <si>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</si>
  <si>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</si>
  <si>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</si>
  <si>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</si>
  <si>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</si>
  <si>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</si>
  <si>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</si>
  <si>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</si>
  <si>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</si>
  <si>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</si>
  <si>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</si>
  <si>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</si>
  <si>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</si>
  <si>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</si>
  <si>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</si>
  <si>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</si>
  <si>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</si>
  <si>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</si>
  <si>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</si>
  <si>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</si>
  <si>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</si>
  <si>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</si>
  <si>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</si>
  <si>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</si>
  <si>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</si>
  <si>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</si>
  <si>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</si>
  <si>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</si>
  <si>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</si>
  <si>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</si>
  <si>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</si>
  <si>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</si>
  <si>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</si>
  <si>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</si>
  <si>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</si>
  <si>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</si>
  <si>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</si>
  <si>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</si>
  <si>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</si>
  <si>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</si>
  <si>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</si>
  <si>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</si>
  <si>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</si>
  <si>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</si>
  <si>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</si>
  <si>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</si>
  <si>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</si>
  <si>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</si>
  <si>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</si>
  <si>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</si>
  <si>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</si>
  <si>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</si>
  <si>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</si>
  <si>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</si>
  <si>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</si>
  <si>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</si>
  <si>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</si>
  <si>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</si>
  <si>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</si>
  <si>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</si>
  <si>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</si>
  <si>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</si>
  <si>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</si>
  <si>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</si>
  <si>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</si>
  <si>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</si>
  <si>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</si>
  <si>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</si>
  <si>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</si>
  <si>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</si>
  <si>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</si>
  <si>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</si>
  <si>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</si>
  <si>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</si>
  <si>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</si>
  <si>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</si>
  <si>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</si>
  <si>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</si>
  <si>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</si>
  <si>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</si>
  <si>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</si>
  <si>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</si>
  <si>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</si>
  <si>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</si>
  <si>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</si>
  <si>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</si>
  <si>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</si>
  <si>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</si>
  <si>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</si>
  <si>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</si>
  <si>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</si>
  <si>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</si>
  <si>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</si>
  <si>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</si>
  <si>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</si>
  <si>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</si>
  <si>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</si>
  <si>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</si>
  <si>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</si>
  <si>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</si>
  <si>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</si>
  <si>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</si>
  <si>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</si>
  <si>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</si>
  <si>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</si>
  <si>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</si>
  <si>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</si>
  <si>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</si>
  <si>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</si>
  <si>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</si>
  <si>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</si>
  <si>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</si>
  <si>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</si>
  <si>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</si>
  <si>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</si>
  <si>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</si>
  <si>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</si>
  <si>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</si>
  <si>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</si>
  <si>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</si>
  <si>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</si>
  <si>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</si>
  <si>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</si>
  <si>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</si>
  <si>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</si>
  <si>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</si>
  <si>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</si>
  <si>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</si>
  <si>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</si>
  <si>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</si>
  <si>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</si>
  <si>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</si>
  <si>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</si>
  <si>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</si>
  <si>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</si>
  <si>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</si>
  <si>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</si>
  <si>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</si>
  <si>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</si>
  <si>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</si>
  <si>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</si>
  <si>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</si>
  <si>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</si>
  <si>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</si>
  <si>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</si>
  <si>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</si>
  <si>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</si>
  <si>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</si>
  <si>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</si>
  <si>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</si>
  <si>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</si>
  <si>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</si>
  <si>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</si>
  <si>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</si>
  <si>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</si>
  <si>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</si>
  <si>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</si>
  <si>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</si>
  <si>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</si>
  <si>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</si>
  <si>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</si>
  <si>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</si>
  <si>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</si>
  <si>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</si>
  <si>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</si>
  <si>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</si>
  <si>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</si>
  <si>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</si>
  <si>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</si>
  <si>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</si>
  <si>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</si>
  <si>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</si>
  <si>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</si>
  <si>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</si>
  <si>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</si>
  <si>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</si>
  <si>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</si>
  <si>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</si>
  <si>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</si>
  <si>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</si>
  <si>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</si>
  <si>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</si>
  <si>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</si>
  <si>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</si>
  <si>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</si>
  <si>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</si>
  <si>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</si>
  <si>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</si>
  <si>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</si>
  <si>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</si>
  <si>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</si>
  <si>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</si>
  <si>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</si>
  <si>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</si>
  <si>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</si>
  <si>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</si>
  <si>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</si>
  <si>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</si>
  <si>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</si>
  <si>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</si>
  <si>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</si>
  <si>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</si>
  <si>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</si>
  <si>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</si>
  <si>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</si>
  <si>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</si>
  <si>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</si>
  <si>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</si>
  <si>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</si>
  <si>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</si>
  <si>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</si>
  <si>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</si>
  <si>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</si>
  <si>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</si>
  <si>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</si>
  <si>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</si>
  <si>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</si>
  <si>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</si>
  <si>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</si>
  <si>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</si>
  <si>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</si>
  <si>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</si>
  <si>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</si>
  <si>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</si>
  <si>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</si>
  <si>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</si>
  <si>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</si>
  <si>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</si>
  <si>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</si>
  <si>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</si>
  <si>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</si>
  <si>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</si>
  <si>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</si>
  <si>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</si>
  <si>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</si>
  <si>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</si>
  <si>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</si>
  <si>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</si>
  <si>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</si>
  <si>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</si>
  <si>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</si>
  <si>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</si>
  <si>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</si>
  <si>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</si>
  <si>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</si>
  <si>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</si>
  <si>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</si>
  <si>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</si>
  <si>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</si>
  <si>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</si>
  <si>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</si>
  <si>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</si>
  <si>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</si>
  <si>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</si>
  <si>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</si>
  <si>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</si>
  <si>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</si>
  <si>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</si>
  <si>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</si>
  <si>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</si>
  <si>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</si>
  <si>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</si>
  <si>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</si>
  <si>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</si>
  <si>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</si>
  <si>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</si>
  <si>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</si>
  <si>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</si>
  <si>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</si>
  <si>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</si>
  <si>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</si>
  <si>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</si>
  <si>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</si>
  <si>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</si>
  <si>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</si>
  <si>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</si>
  <si>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</si>
  <si>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</si>
  <si>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</si>
  <si>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</si>
  <si>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</si>
  <si>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</si>
  <si>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</si>
  <si>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</si>
  <si>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</si>
  <si>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</si>
  <si>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</si>
  <si>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</si>
  <si>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</si>
  <si>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</si>
  <si>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</si>
  <si>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</si>
  <si>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</si>
  <si>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</si>
  <si>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</si>
  <si>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</si>
  <si>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</si>
  <si>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</si>
  <si>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</si>
  <si>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</si>
  <si>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</si>
  <si>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</si>
  <si>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</si>
  <si>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</si>
  <si>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</si>
  <si>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</si>
  <si>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</si>
  <si>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</si>
  <si>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</si>
  <si>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</si>
  <si>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</si>
  <si>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</si>
  <si>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</si>
  <si>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</si>
  <si>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</si>
  <si>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</si>
  <si>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</si>
  <si>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</si>
  <si>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</si>
  <si>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</si>
  <si>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</si>
  <si>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</si>
  <si>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</si>
  <si>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</si>
  <si>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</si>
  <si>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</si>
  <si>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</si>
  <si>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</si>
  <si>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</si>
  <si>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</si>
  <si>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</si>
  <si>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</si>
  <si>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</si>
  <si>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</si>
  <si>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</si>
  <si>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</si>
  <si>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</si>
  <si>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</si>
  <si>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</si>
  <si>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</si>
  <si>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</si>
  <si>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</si>
  <si>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</si>
  <si>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</si>
  <si>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</si>
  <si>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</si>
  <si>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</si>
  <si>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</si>
  <si>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</si>
  <si>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</si>
  <si>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</si>
  <si>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</si>
  <si>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</si>
  <si>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</si>
  <si>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</si>
  <si>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</si>
  <si>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</si>
  <si>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</si>
  <si>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</si>
  <si>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</si>
  <si>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</si>
  <si>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</si>
  <si>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</si>
  <si>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</si>
  <si>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</si>
  <si>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</si>
  <si>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</si>
  <si>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</si>
  <si>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</si>
  <si>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</si>
  <si>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</si>
  <si>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</si>
  <si>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</si>
  <si>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</si>
  <si>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</si>
  <si>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</si>
  <si>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</si>
  <si>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</si>
  <si>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</si>
  <si>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</si>
  <si>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</si>
  <si>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</si>
  <si>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</si>
  <si>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</si>
  <si>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</si>
  <si>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</si>
  <si>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</si>
  <si>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</si>
  <si>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</si>
  <si>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</si>
  <si>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</si>
  <si>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</si>
  <si>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</si>
  <si>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</si>
  <si>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</si>
  <si>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</si>
  <si>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</si>
  <si>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</si>
  <si>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</si>
  <si>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</si>
  <si>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</si>
  <si>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</si>
  <si>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</si>
  <si>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</si>
  <si>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</si>
  <si>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</si>
  <si>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</si>
  <si>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</si>
  <si>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</si>
  <si>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</si>
  <si>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</si>
  <si>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</si>
  <si>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</si>
  <si>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</si>
  <si>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</si>
  <si>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</si>
  <si>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</si>
  <si>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</si>
  <si>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</si>
  <si>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</si>
  <si>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</si>
  <si>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</si>
  <si>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</si>
  <si>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</si>
  <si>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</si>
  <si>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</si>
  <si>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</si>
  <si>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</si>
  <si>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</si>
  <si>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</si>
  <si>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</si>
  <si>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</si>
  <si>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</si>
  <si>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</si>
  <si>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</si>
  <si>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</si>
  <si>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</si>
  <si>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</si>
  <si>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</si>
  <si>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</si>
  <si>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</si>
  <si>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</si>
  <si>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</si>
  <si>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</si>
  <si>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</si>
  <si>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</si>
  <si>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</si>
  <si>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</si>
  <si>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</si>
  <si>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</si>
  <si>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</si>
  <si>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</si>
  <si>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</si>
  <si>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</si>
  <si>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</si>
  <si>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</si>
  <si>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</si>
  <si>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</si>
  <si>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</si>
  <si>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</si>
  <si>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</si>
  <si>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</si>
  <si>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</si>
  <si>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</si>
  <si>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</si>
  <si>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</si>
  <si>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</si>
  <si>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</si>
  <si>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</si>
  <si>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</si>
  <si>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</si>
  <si>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</si>
  <si>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</si>
  <si>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</si>
  <si>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</si>
  <si>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</si>
  <si>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</si>
  <si>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</si>
  <si>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</si>
  <si>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</si>
  <si>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</si>
  <si>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</si>
  <si>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</si>
  <si>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</si>
  <si>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</si>
  <si>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</si>
  <si>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</si>
  <si>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</si>
  <si>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</si>
  <si>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</si>
  <si>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</si>
  <si>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</si>
  <si>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</si>
  <si>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</si>
  <si>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</si>
  <si>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</si>
  <si>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</si>
  <si>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</si>
  <si>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</si>
  <si>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</si>
  <si>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</si>
  <si>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</si>
  <si>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</si>
  <si>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</si>
  <si>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</si>
  <si>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</si>
  <si>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</si>
  <si>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</si>
  <si>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</si>
  <si>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</si>
  <si>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</si>
  <si>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</si>
  <si>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</si>
  <si>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</si>
  <si>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</si>
  <si>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</si>
  <si>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</si>
  <si>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</si>
  <si>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</si>
  <si>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</si>
  <si>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</si>
  <si>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</si>
  <si>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</si>
  <si>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</si>
  <si>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</si>
  <si>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</si>
  <si>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</si>
  <si>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</si>
  <si>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</si>
  <si>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</si>
  <si>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</si>
  <si>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</si>
  <si>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</si>
  <si>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</si>
  <si>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</si>
  <si>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</si>
  <si>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</si>
  <si>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</si>
  <si>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</si>
  <si>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</si>
  <si>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</si>
  <si>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</si>
  <si>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</si>
  <si>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</si>
  <si>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</si>
  <si>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</si>
  <si>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</si>
  <si>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</si>
  <si>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</si>
  <si>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</si>
  <si>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</si>
  <si>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</si>
  <si>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</si>
  <si>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</si>
  <si>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</si>
  <si>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</si>
  <si>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</si>
  <si>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</si>
  <si>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</si>
  <si>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</si>
  <si>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</si>
  <si>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</si>
  <si>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</si>
  <si>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</si>
  <si>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</si>
  <si>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</si>
  <si>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</si>
  <si>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</si>
  <si>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</si>
  <si>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</si>
  <si>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</si>
  <si>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</si>
  <si>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</si>
  <si>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</si>
  <si>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</si>
  <si>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</si>
  <si>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</si>
  <si>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</si>
  <si>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</si>
  <si>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</si>
  <si>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</si>
  <si>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</si>
  <si>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</si>
  <si>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</si>
  <si>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</si>
  <si>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</si>
  <si>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</si>
  <si>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</si>
  <si>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</si>
  <si>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</si>
  <si>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</si>
  <si>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</si>
  <si>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</si>
  <si>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</si>
  <si>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</si>
  <si>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</si>
  <si>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</si>
  <si>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</si>
  <si>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</si>
  <si>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</si>
  <si>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</si>
  <si>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</si>
  <si>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</si>
  <si>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</si>
  <si>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</si>
  <si>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</si>
  <si>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</si>
  <si>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</si>
  <si>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</si>
  <si>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</si>
  <si>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</si>
  <si>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</si>
  <si>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</si>
  <si>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</si>
  <si>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</si>
  <si>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</si>
  <si>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</si>
  <si>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</si>
  <si>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</si>
  <si>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</si>
  <si>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</si>
  <si>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</si>
  <si>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</si>
  <si>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</si>
  <si>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</si>
  <si>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</si>
  <si>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</si>
  <si>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</si>
  <si>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</si>
  <si>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</si>
  <si>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</si>
  <si>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</si>
  <si>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</si>
  <si>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</si>
  <si>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</si>
  <si>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</si>
  <si>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</si>
  <si>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</si>
  <si>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</si>
  <si>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</si>
  <si>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</si>
  <si>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</si>
  <si>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</si>
  <si>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</si>
  <si>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</si>
  <si>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</si>
  <si>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</si>
  <si>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</si>
  <si>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</si>
  <si>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</si>
  <si>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</si>
  <si>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</si>
  <si>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</si>
  <si>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</si>
  <si>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</si>
  <si>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</si>
  <si>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</si>
  <si>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</si>
  <si>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</si>
  <si>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</si>
  <si>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</si>
  <si>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</si>
  <si>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</si>
  <si>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</si>
  <si>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</si>
  <si>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</si>
  <si>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</si>
  <si>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</si>
  <si>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</si>
  <si>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</si>
  <si>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</si>
  <si>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</si>
  <si>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</si>
  <si>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</si>
  <si>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</si>
  <si>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</si>
  <si>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</si>
  <si>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</si>
  <si>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</si>
  <si>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</si>
  <si>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</si>
  <si>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</si>
  <si>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</si>
  <si>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</si>
  <si>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</si>
  <si>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</si>
  <si>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</si>
  <si>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</si>
  <si>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</si>
  <si>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</si>
  <si>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</si>
  <si>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</si>
  <si>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</si>
  <si>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</si>
  <si>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</si>
  <si>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</si>
  <si>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</si>
  <si>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</si>
  <si>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</si>
  <si>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</si>
  <si>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</si>
  <si>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</si>
  <si>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</si>
  <si>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</si>
  <si>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</si>
  <si>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</si>
  <si>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</si>
  <si>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</si>
  <si>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</si>
  <si>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</si>
  <si>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</si>
  <si>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</si>
  <si>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</si>
  <si>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</si>
  <si>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</si>
  <si>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</si>
  <si>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</si>
  <si>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</si>
  <si>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</si>
  <si>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</si>
  <si>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</si>
  <si>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</si>
  <si>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</si>
  <si>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</si>
  <si>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</si>
  <si>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</si>
  <si>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</si>
  <si>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</si>
  <si>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</si>
  <si>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</si>
  <si>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</si>
  <si>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</si>
  <si>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</si>
  <si>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</si>
  <si>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</si>
  <si>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</si>
  <si>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</si>
  <si>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</si>
  <si>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</si>
  <si>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</si>
  <si>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</si>
  <si>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</si>
  <si>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</si>
  <si>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</si>
  <si>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</si>
  <si>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</si>
  <si>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</si>
  <si>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</si>
  <si>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</si>
  <si>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</si>
  <si>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</si>
  <si>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</si>
  <si>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</si>
  <si>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</si>
  <si>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</si>
  <si>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</si>
  <si>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</si>
  <si>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</si>
  <si>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</si>
  <si>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</si>
  <si>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</si>
  <si>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</si>
  <si>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</si>
  <si>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</si>
  <si>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</si>
  <si>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</si>
  <si>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</si>
  <si>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</si>
  <si>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</si>
  <si>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</si>
  <si>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</si>
  <si>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</si>
  <si>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</si>
  <si>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</si>
  <si>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</si>
  <si>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</si>
  <si>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</si>
  <si>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</si>
  <si>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</si>
  <si>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</si>
  <si>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</si>
  <si>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</si>
  <si>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</si>
  <si>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</si>
  <si>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</si>
  <si>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</si>
  <si>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</si>
  <si>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</si>
  <si>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</si>
  <si>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</si>
  <si>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</si>
  <si>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</si>
  <si>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</si>
  <si>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</si>
  <si>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</si>
  <si>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</si>
  <si>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</si>
  <si>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</si>
  <si>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</si>
  <si>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</si>
  <si>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</si>
  <si>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</si>
  <si>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</si>
  <si>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</si>
  <si>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</si>
  <si>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</si>
  <si>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</si>
  <si>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</si>
  <si>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</si>
  <si>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</si>
  <si>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</si>
  <si>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</si>
  <si>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</si>
  <si>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</si>
  <si>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</si>
  <si>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</si>
  <si>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</si>
  <si>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</si>
  <si>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</si>
  <si>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</si>
  <si>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</si>
  <si>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</si>
  <si>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</si>
  <si>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</si>
  <si>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</si>
  <si>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</si>
  <si>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</si>
  <si>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</si>
  <si>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</si>
  <si>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</si>
  <si>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</si>
  <si>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</si>
  <si>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</si>
  <si>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</si>
  <si>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</si>
  <si>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</si>
  <si>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</si>
  <si>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</si>
  <si>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</si>
  <si>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</si>
  <si>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</si>
  <si>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</si>
  <si>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</si>
  <si>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</si>
  <si>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</si>
  <si>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</si>
  <si>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</si>
  <si>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</si>
  <si>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</si>
  <si>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</si>
  <si>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</si>
  <si>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</si>
  <si>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</si>
  <si>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</si>
  <si>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</si>
  <si>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</si>
  <si>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</si>
  <si>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</si>
  <si>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</si>
  <si>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</si>
  <si>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</si>
  <si>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</si>
  <si>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</si>
  <si>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</si>
  <si>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</si>
  <si>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</si>
  <si>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</si>
  <si>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</si>
  <si>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</si>
  <si>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</si>
  <si>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</si>
  <si>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</si>
  <si>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</si>
  <si>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</si>
  <si>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</si>
  <si>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</si>
  <si>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</si>
  <si>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</si>
  <si>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</si>
  <si>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</si>
  <si>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</si>
  <si>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</si>
  <si>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</si>
  <si>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</si>
  <si>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</si>
  <si>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</si>
  <si>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</si>
  <si>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</si>
  <si>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</si>
  <si>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</si>
  <si>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</si>
  <si>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</si>
  <si>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</si>
  <si>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</si>
  <si>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</si>
  <si>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</si>
  <si>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</si>
  <si>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</si>
  <si>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</si>
  <si>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</si>
  <si>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</si>
  <si>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</si>
  <si>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</si>
  <si>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</si>
  <si>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</si>
  <si>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</si>
  <si>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</si>
  <si>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</si>
  <si>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</si>
  <si>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</si>
  <si>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</si>
  <si>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</si>
  <si>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</si>
  <si>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</si>
  <si>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</si>
  <si>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</si>
  <si>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</si>
  <si>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</si>
  <si>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</si>
  <si>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</si>
  <si>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</si>
  <si>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</si>
  <si>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</si>
  <si>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</si>
  <si>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</si>
  <si>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</si>
  <si>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</si>
  <si>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</si>
  <si>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</si>
  <si>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</si>
  <si>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</si>
  <si>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</si>
  <si>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</si>
  <si>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</si>
  <si>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</si>
  <si>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</si>
  <si>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</si>
  <si>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</si>
  <si>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</si>
  <si>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</si>
  <si>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</si>
  <si>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</si>
  <si>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</si>
  <si>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</si>
  <si>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</si>
  <si>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</si>
  <si>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</si>
  <si>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</si>
  <si>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</si>
  <si>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</si>
  <si>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</si>
  <si>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</si>
  <si>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</si>
  <si>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</si>
  <si>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</si>
  <si>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</si>
  <si>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</si>
  <si>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</si>
  <si>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</si>
  <si>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</si>
  <si>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</si>
  <si>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</si>
  <si>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</si>
  <si>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</si>
  <si>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</si>
  <si>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</si>
  <si>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</si>
  <si>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</si>
  <si>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</si>
  <si>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</si>
  <si>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</si>
  <si>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</si>
  <si>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</si>
  <si>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</si>
  <si>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</si>
  <si>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</si>
  <si>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</si>
  <si>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</si>
  <si>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</si>
  <si>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</si>
  <si>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</si>
  <si>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</si>
  <si>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</si>
  <si>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</si>
  <si>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</si>
  <si>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</si>
  <si>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</si>
  <si>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</si>
  <si>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</si>
  <si>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</si>
  <si>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</si>
  <si>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</si>
  <si>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</si>
  <si>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</si>
  <si>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</si>
  <si>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</si>
  <si>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</si>
  <si>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</si>
  <si>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</si>
  <si>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</si>
  <si>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</si>
  <si>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</si>
  <si>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</si>
  <si>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</si>
  <si>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</si>
  <si>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</si>
  <si>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</si>
  <si>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</si>
  <si>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</si>
  <si>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</si>
  <si>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</si>
  <si>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</si>
  <si>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</si>
  <si>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</si>
  <si>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</si>
  <si>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</si>
  <si>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</si>
  <si>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</si>
  <si>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</si>
  <si>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</si>
  <si>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</si>
  <si>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</si>
  <si>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</si>
  <si>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</si>
  <si>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</si>
  <si>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</si>
  <si>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</si>
  <si>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</si>
  <si>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</si>
  <si>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</si>
  <si>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</si>
  <si>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</si>
  <si>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</si>
  <si>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</si>
  <si>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</si>
  <si>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</si>
  <si>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</si>
  <si>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</si>
  <si>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</si>
  <si>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</si>
  <si>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</si>
  <si>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</si>
  <si>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</si>
  <si>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</si>
  <si>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</si>
  <si>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</si>
  <si>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</si>
  <si>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</si>
  <si>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</si>
  <si>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</si>
  <si>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</si>
  <si>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</si>
  <si>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</si>
  <si>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</si>
  <si>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</si>
  <si>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</si>
  <si>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</si>
  <si>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</si>
  <si>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</si>
  <si>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</si>
  <si>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</si>
  <si>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</si>
  <si>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</si>
  <si>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</si>
  <si>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</si>
  <si>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</si>
  <si>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</si>
  <si>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</si>
  <si>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</si>
  <si>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</si>
  <si>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</si>
  <si>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</si>
  <si>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</si>
  <si>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</si>
  <si>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</si>
  <si>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</si>
  <si>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</si>
  <si>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</si>
  <si>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</si>
  <si>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</si>
  <si>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</si>
  <si>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</si>
  <si>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</si>
  <si>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</si>
  <si>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</si>
  <si>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</si>
  <si>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</si>
  <si>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</si>
  <si>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</si>
  <si>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</si>
  <si>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</si>
  <si>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</si>
  <si>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</si>
  <si>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</si>
  <si>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</si>
  <si>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</si>
  <si>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</si>
  <si>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</si>
  <si>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</si>
  <si>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</si>
  <si>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</si>
  <si>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</si>
  <si>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</si>
  <si>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</si>
  <si>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</si>
  <si>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</si>
  <si>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</si>
  <si>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</si>
  <si>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</si>
  <si>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</si>
  <si>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</si>
  <si>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</si>
  <si>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</si>
  <si>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</si>
  <si>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</si>
  <si>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</si>
  <si>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</si>
  <si>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</si>
  <si>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</si>
  <si>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</si>
  <si>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</si>
  <si>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</si>
  <si>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</si>
  <si>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</si>
  <si>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</si>
  <si>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</si>
  <si>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</si>
  <si>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</si>
  <si>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</si>
  <si>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</si>
  <si>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</si>
  <si>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</si>
  <si>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</si>
  <si>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</si>
  <si>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</si>
  <si>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</si>
  <si>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</si>
  <si>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</si>
  <si>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</si>
  <si>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</si>
  <si>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</si>
  <si>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</si>
  <si>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</si>
  <si>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</si>
  <si>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</si>
  <si>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</si>
  <si>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</si>
  <si>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</si>
  <si>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</si>
  <si>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</si>
  <si>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</si>
  <si>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</si>
  <si>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</si>
  <si>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</si>
  <si>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</si>
  <si>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</si>
  <si>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</si>
  <si>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</si>
  <si>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</si>
  <si>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</si>
  <si>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</si>
  <si>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</si>
  <si>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</si>
  <si>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</si>
  <si>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</si>
  <si>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</si>
  <si>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</si>
  <si>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</si>
  <si>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</si>
  <si>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</si>
  <si>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</si>
  <si>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</si>
  <si>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</si>
  <si>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</si>
  <si>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</si>
  <si>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</si>
  <si>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</si>
  <si>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</si>
  <si>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</si>
  <si>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</si>
  <si>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</si>
  <si>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</si>
  <si>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</si>
  <si>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</si>
  <si>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</si>
  <si>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</si>
  <si>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</si>
  <si>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</si>
  <si>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</si>
  <si>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</si>
  <si>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</si>
  <si>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</si>
  <si>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</si>
  <si>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</si>
  <si>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</si>
  <si>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</si>
  <si>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</si>
  <si>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</si>
  <si>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</si>
  <si>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</si>
  <si>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</si>
  <si>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</si>
  <si>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</si>
  <si>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</si>
  <si>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</si>
  <si>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</si>
  <si>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</si>
  <si>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</si>
  <si>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</si>
  <si>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</si>
  <si>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</si>
  <si>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</si>
  <si>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</si>
  <si>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</si>
  <si>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</si>
  <si>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</si>
  <si>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</si>
  <si>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</si>
  <si>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</si>
  <si>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</si>
  <si>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</si>
  <si>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</si>
  <si>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</si>
  <si>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</si>
  <si>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</si>
  <si>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</si>
  <si>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</si>
  <si>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</si>
  <si>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</si>
  <si>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</si>
  <si>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</si>
  <si>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</si>
  <si>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</si>
  <si>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</si>
  <si>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</si>
  <si>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</si>
  <si>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</si>
  <si>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</si>
  <si>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</si>
  <si>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</si>
  <si>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</si>
  <si>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</si>
  <si>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</si>
  <si>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</si>
  <si>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</si>
  <si>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</si>
  <si>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</si>
  <si>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</si>
  <si>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</si>
  <si>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</si>
  <si>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</si>
  <si>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</si>
  <si>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</si>
  <si>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</si>
  <si>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</si>
  <si>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</si>
  <si>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</si>
  <si>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</si>
  <si>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</si>
  <si>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</si>
  <si>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</si>
  <si>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</si>
  <si>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</si>
  <si>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</si>
  <si>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</si>
  <si>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</si>
  <si>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</si>
  <si>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</si>
  <si>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</si>
  <si>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</si>
  <si>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</si>
  <si>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</si>
  <si>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</si>
  <si>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</si>
  <si>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</si>
  <si>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</si>
  <si>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</si>
  <si>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</si>
  <si>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</si>
  <si>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</si>
  <si>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</si>
  <si>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</si>
  <si>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</si>
  <si>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</si>
  <si>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</si>
  <si>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</si>
  <si>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</si>
  <si>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</si>
  <si>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</si>
  <si>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</si>
  <si>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</si>
  <si>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</si>
  <si>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</si>
  <si>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</si>
  <si>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</si>
  <si>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</si>
  <si>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</si>
  <si>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</si>
  <si>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</si>
  <si>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</si>
  <si>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</si>
  <si>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</si>
  <si>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</si>
  <si>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</si>
  <si>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</si>
  <si>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</si>
  <si>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</si>
  <si>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</si>
  <si>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</si>
  <si>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</si>
  <si>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</si>
  <si>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</si>
  <si>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</si>
  <si>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</si>
  <si>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</si>
  <si>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</si>
  <si>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</si>
  <si>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</si>
  <si>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</si>
  <si>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</si>
  <si>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</si>
  <si>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</si>
  <si>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</si>
  <si>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</si>
  <si>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</si>
  <si>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</si>
  <si>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</si>
  <si>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</si>
  <si>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</si>
  <si>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</si>
  <si>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</si>
  <si>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</si>
  <si>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</si>
  <si>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</si>
  <si>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</si>
  <si>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</si>
  <si>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</si>
  <si>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</si>
  <si>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</si>
  <si>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</si>
  <si>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</si>
  <si>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</si>
  <si>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</si>
  <si>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</si>
  <si>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</si>
  <si>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</si>
  <si>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</si>
  <si>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</si>
  <si>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</si>
  <si>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</si>
  <si>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</si>
  <si>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</si>
  <si>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</si>
  <si>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</si>
  <si>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</si>
  <si>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</si>
  <si>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</si>
  <si>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</si>
  <si>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</si>
  <si>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</si>
  <si>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</si>
  <si>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</si>
  <si>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</si>
  <si>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</si>
  <si>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</si>
  <si>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</si>
  <si>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</si>
  <si>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</si>
  <si>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</si>
  <si>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</si>
  <si>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</si>
  <si>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</si>
  <si>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</si>
  <si>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</si>
  <si>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</si>
  <si>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</si>
  <si>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</si>
  <si>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</si>
  <si>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</si>
  <si>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</si>
  <si>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</si>
  <si>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</si>
  <si>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</si>
  <si>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</si>
  <si>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</si>
  <si>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</si>
  <si>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</si>
  <si>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</si>
  <si>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</si>
  <si>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</si>
  <si>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</si>
  <si>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</si>
  <si>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</si>
  <si>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</si>
  <si>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</si>
  <si>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</si>
  <si>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</si>
  <si>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</si>
  <si>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</si>
  <si>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</si>
  <si>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</si>
  <si>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</si>
  <si>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</si>
  <si>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</si>
  <si>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</si>
  <si>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</si>
  <si>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</si>
  <si>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</si>
  <si>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</si>
  <si>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</si>
  <si>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</si>
  <si>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</si>
  <si>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</si>
  <si>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</si>
  <si>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</si>
  <si>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</si>
  <si>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</si>
  <si>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</si>
  <si>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</si>
  <si>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</si>
  <si>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</si>
  <si>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</si>
  <si>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</si>
  <si>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</si>
  <si>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</si>
  <si>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</si>
  <si>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</si>
  <si>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</si>
  <si>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</si>
  <si>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</si>
  <si>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</si>
  <si>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</si>
  <si>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</si>
  <si>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</si>
  <si>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</si>
  <si>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</si>
  <si>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</si>
  <si>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</si>
  <si>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</si>
  <si>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</si>
  <si>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</si>
  <si>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</si>
  <si>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</si>
  <si>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</si>
  <si>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</si>
  <si>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</si>
  <si>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</si>
  <si>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</si>
  <si>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</si>
  <si>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</si>
  <si>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</si>
  <si>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</si>
  <si>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</si>
  <si>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</si>
  <si>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</si>
  <si>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</si>
  <si>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</si>
  <si>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</si>
  <si>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</si>
  <si>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</si>
  <si>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</si>
  <si>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</si>
  <si>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</si>
  <si>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</si>
  <si>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</si>
  <si>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</si>
  <si>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</si>
  <si>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</si>
  <si>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</si>
  <si>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</si>
  <si>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</si>
  <si>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</si>
  <si>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</si>
  <si>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</si>
  <si>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</si>
  <si>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</si>
  <si>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</si>
  <si>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</si>
  <si>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</si>
  <si>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</si>
  <si>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</si>
  <si>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</si>
  <si>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</si>
  <si>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</si>
  <si>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</si>
  <si>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</si>
  <si>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</si>
  <si>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</si>
  <si>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</si>
  <si>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</si>
  <si>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</si>
  <si>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</si>
  <si>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</si>
  <si>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</si>
  <si>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</si>
  <si>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</si>
  <si>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</si>
  <si>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</si>
  <si>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</si>
  <si>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</si>
  <si>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</si>
  <si>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</si>
  <si>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</si>
  <si>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</si>
  <si>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</si>
  <si>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</si>
  <si>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</si>
  <si>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</si>
  <si>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</si>
  <si>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</si>
  <si>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</si>
  <si>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</si>
  <si>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</si>
  <si>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</si>
  <si>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</si>
  <si>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</si>
  <si>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</si>
  <si>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</si>
  <si>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</si>
  <si>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</si>
  <si>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</si>
  <si>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</si>
  <si>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</si>
  <si>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</si>
  <si>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</si>
  <si>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</si>
  <si>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</si>
  <si>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</si>
  <si>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</si>
  <si>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</si>
  <si>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</si>
  <si>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</si>
  <si>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</si>
  <si>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</si>
  <si>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</si>
  <si>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</si>
  <si>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</si>
  <si>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</si>
  <si>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</si>
  <si>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</si>
  <si>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</si>
  <si>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</si>
  <si>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</si>
  <si>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</si>
  <si>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</si>
  <si>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</si>
  <si>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</si>
  <si>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</si>
  <si>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</si>
  <si>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</si>
  <si>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</si>
  <si>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</si>
  <si>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</si>
  <si>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</si>
  <si>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</si>
  <si>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</si>
  <si>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</si>
  <si>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</si>
  <si>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</si>
  <si>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</si>
  <si>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</si>
  <si>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</si>
  <si>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</si>
  <si>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</si>
  <si>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</si>
  <si>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</si>
  <si>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</si>
  <si>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</si>
  <si>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</si>
  <si>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</si>
  <si>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</si>
  <si>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</si>
  <si>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</si>
  <si>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</si>
  <si>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</si>
  <si>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</si>
  <si>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</si>
  <si>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</si>
  <si>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</si>
  <si>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</si>
  <si>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</si>
  <si>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</si>
  <si>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</si>
  <si>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</si>
  <si>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</si>
  <si>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</si>
  <si>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</si>
  <si>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</si>
  <si>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</si>
  <si>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</si>
  <si>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</si>
  <si>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</si>
  <si>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</si>
  <si>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</si>
  <si>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</si>
  <si>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</si>
  <si>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</si>
  <si>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</si>
  <si>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</si>
  <si>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</si>
  <si>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</si>
  <si>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</si>
  <si>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</si>
  <si>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</si>
  <si>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</si>
  <si>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</si>
  <si>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</si>
  <si>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</si>
  <si>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</si>
  <si>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</si>
  <si>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</si>
  <si>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</si>
  <si>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</si>
  <si>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</si>
  <si>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</si>
  <si>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</si>
  <si>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</si>
  <si>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</si>
  <si>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</si>
  <si>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</si>
  <si>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</si>
  <si>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</si>
  <si>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</si>
  <si>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</si>
  <si>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</si>
  <si>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</si>
  <si>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</si>
  <si>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</si>
  <si>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</si>
  <si>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</si>
  <si>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</si>
  <si>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</si>
  <si>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</si>
  <si>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</si>
  <si>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</si>
  <si>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</si>
  <si>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</si>
  <si>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</si>
  <si>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</si>
  <si>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</si>
  <si>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</si>
  <si>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</si>
  <si>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</si>
  <si>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</si>
  <si>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</si>
  <si>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</si>
  <si>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</si>
  <si>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</si>
  <si>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</si>
  <si>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</si>
  <si>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</si>
  <si>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</si>
  <si>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</si>
  <si>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</si>
  <si>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</si>
  <si>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</si>
  <si>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</si>
  <si>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</si>
  <si>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</si>
  <si>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</si>
  <si>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</si>
  <si>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</si>
  <si>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</si>
  <si>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</si>
  <si>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</si>
  <si>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</si>
  <si>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</si>
  <si>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</si>
  <si>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</si>
  <si>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</si>
  <si>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</si>
  <si>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</si>
  <si>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</si>
  <si>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</si>
  <si>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</si>
  <si>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</si>
  <si>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</si>
  <si>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</si>
  <si>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</si>
  <si>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</si>
  <si>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</si>
  <si>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</si>
  <si>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</si>
  <si>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</si>
  <si>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</si>
  <si>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</si>
  <si>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</si>
  <si>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</si>
  <si>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</si>
  <si>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</si>
  <si>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</si>
  <si>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</si>
  <si>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</si>
  <si>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</si>
  <si>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</si>
  <si>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</si>
  <si>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</si>
  <si>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</si>
  <si>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</si>
  <si>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</si>
  <si>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</si>
  <si>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</si>
  <si>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</si>
  <si>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</si>
  <si>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</si>
  <si>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</si>
  <si>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</si>
  <si>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</si>
  <si>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</si>
  <si>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</si>
  <si>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</si>
  <si>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</si>
  <si>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</si>
  <si>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</si>
  <si>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</si>
  <si>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</si>
  <si>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</si>
  <si>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</si>
  <si>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</si>
  <si>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</si>
  <si>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</si>
  <si>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</si>
  <si>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</si>
  <si>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</si>
  <si>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</si>
  <si>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</si>
  <si>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</si>
  <si>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</si>
  <si>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</si>
  <si>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</si>
  <si>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</si>
  <si>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</si>
  <si>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</si>
  <si>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</si>
  <si>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</si>
  <si>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</si>
  <si>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</si>
  <si>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</si>
  <si>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</si>
  <si>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</si>
  <si>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</si>
  <si>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</si>
  <si>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</si>
  <si>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</si>
  <si>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</si>
  <si>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</si>
  <si>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</si>
  <si>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</si>
  <si>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</si>
  <si>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</si>
  <si>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</si>
  <si>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</si>
  <si>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</si>
  <si>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</si>
  <si>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</si>
  <si>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</si>
  <si>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</si>
  <si>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</si>
  <si>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</si>
  <si>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</si>
  <si>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</si>
  <si>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</si>
  <si>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</si>
  <si>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</si>
  <si>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</si>
  <si>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</si>
  <si>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</si>
  <si>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</si>
  <si>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</si>
  <si>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</si>
  <si>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</si>
  <si>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</si>
  <si>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</si>
  <si>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</si>
  <si>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</si>
  <si>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</si>
  <si>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</si>
  <si>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</si>
  <si>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</si>
  <si>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</si>
  <si>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</si>
  <si>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</si>
  <si>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</si>
  <si>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</si>
  <si>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</si>
  <si>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</si>
  <si>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</si>
  <si>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</si>
  <si>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</si>
  <si>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</si>
  <si>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</si>
  <si>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</si>
  <si>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</si>
  <si>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</si>
  <si>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</si>
  <si>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</si>
  <si>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</si>
  <si>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</si>
  <si>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</si>
  <si>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</si>
  <si>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</si>
  <si>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</si>
  <si>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</si>
  <si>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</si>
  <si>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</si>
  <si>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</si>
  <si>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</si>
  <si>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</si>
  <si>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</si>
  <si>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</si>
  <si>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</si>
  <si>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</si>
  <si>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</si>
  <si>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</si>
  <si>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</si>
  <si>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</si>
  <si>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</si>
  <si>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</si>
  <si>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</si>
  <si>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</si>
  <si>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</si>
  <si>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</si>
  <si>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</si>
  <si>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</si>
  <si>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</si>
  <si>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</si>
  <si>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</si>
  <si>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</si>
  <si>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</si>
  <si>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</si>
  <si>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</si>
  <si>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</si>
  <si>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</si>
  <si>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</si>
  <si>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</si>
  <si>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</si>
  <si>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</si>
  <si>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</si>
  <si>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</si>
  <si>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</si>
  <si>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</si>
  <si>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</si>
  <si>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</si>
  <si>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</si>
  <si>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</si>
  <si>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</si>
  <si>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</si>
  <si>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</si>
  <si>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</si>
  <si>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</si>
  <si>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</si>
  <si>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</si>
  <si>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</si>
  <si>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</si>
  <si>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</si>
  <si>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</si>
  <si>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</si>
  <si>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</si>
  <si>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</si>
  <si>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</si>
  <si>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</si>
  <si>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</si>
  <si>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</si>
  <si>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</si>
  <si>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</si>
  <si>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</si>
  <si>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</si>
  <si>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</si>
  <si>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</si>
  <si>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</si>
  <si>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</si>
  <si>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</si>
  <si>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</si>
  <si>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</si>
  <si>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</si>
  <si>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</si>
  <si>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</si>
  <si>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</si>
  <si>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</si>
  <si>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</si>
  <si>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</si>
  <si>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</si>
  <si>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</si>
  <si>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</si>
  <si>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</si>
  <si>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</si>
  <si>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</si>
  <si>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</si>
  <si>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</si>
  <si>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</si>
  <si>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</si>
  <si>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</si>
  <si>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</si>
  <si>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</si>
  <si>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</si>
  <si>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</si>
  <si>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</si>
  <si>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</si>
  <si>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</si>
  <si>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</si>
  <si>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</si>
  <si>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</si>
  <si>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</si>
  <si>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</si>
  <si>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</si>
  <si>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</si>
  <si>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</si>
  <si>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</si>
  <si>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</si>
  <si>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</si>
  <si>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</si>
  <si>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</si>
  <si>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</si>
  <si>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</si>
  <si>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</si>
  <si>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</si>
  <si>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</si>
  <si>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</si>
  <si>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</si>
  <si>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</si>
  <si>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</si>
  <si>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</si>
  <si>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</si>
  <si>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</si>
  <si>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</si>
  <si>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</si>
  <si>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</si>
  <si>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</si>
  <si>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</si>
  <si>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</si>
  <si>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</si>
  <si>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</si>
  <si>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</si>
  <si>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</si>
  <si>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</si>
  <si>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</si>
  <si>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</si>
  <si>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</si>
  <si>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</si>
  <si>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</si>
  <si>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</si>
  <si>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</si>
  <si>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</si>
  <si>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</si>
  <si>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</si>
  <si>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</si>
  <si>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</si>
  <si>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</si>
  <si>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</si>
  <si>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</si>
  <si>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</si>
  <si>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</si>
  <si>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</si>
  <si>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</si>
  <si>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</si>
  <si>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</si>
  <si>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</si>
  <si>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</si>
  <si>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</si>
  <si>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</si>
  <si>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</si>
  <si>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</si>
  <si>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</si>
  <si>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</si>
  <si>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</si>
  <si>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</si>
  <si>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</si>
  <si>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</si>
  <si>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</si>
  <si>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</si>
  <si>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</si>
  <si>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</si>
  <si>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</si>
  <si>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</si>
  <si>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</si>
  <si>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</si>
  <si>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</si>
  <si>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</si>
  <si>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</si>
  <si>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</si>
  <si>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</si>
  <si>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</si>
  <si>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</si>
  <si>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</si>
  <si>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</si>
  <si>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</si>
  <si>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</si>
  <si>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</si>
  <si>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</si>
  <si>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</si>
  <si>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</si>
  <si>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</si>
  <si>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</si>
  <si>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</si>
  <si>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</si>
  <si>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</si>
  <si>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</si>
  <si>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</si>
  <si>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</si>
  <si>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</si>
  <si>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</si>
  <si>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</si>
  <si>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</si>
  <si>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</si>
  <si>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</si>
  <si>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</si>
  <si>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</si>
  <si>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</si>
  <si>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</si>
  <si>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</si>
  <si>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</si>
  <si>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</si>
  <si>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</si>
  <si>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</si>
  <si>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</si>
  <si>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</si>
  <si>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</si>
  <si>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</si>
  <si>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</si>
  <si>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</si>
  <si>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</si>
  <si>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</si>
  <si>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</si>
  <si>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</si>
  <si>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</si>
  <si>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</si>
  <si>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</si>
  <si>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</si>
  <si>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</si>
  <si>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</si>
  <si>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</si>
  <si>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</si>
  <si>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</si>
  <si>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</si>
  <si>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</si>
  <si>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</si>
  <si>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</si>
  <si>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</si>
  <si>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</si>
  <si>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</si>
  <si>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</si>
  <si>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</si>
  <si>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</si>
  <si>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</si>
  <si>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</si>
  <si>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</si>
  <si>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</si>
  <si>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</si>
  <si>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</si>
  <si>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</si>
  <si>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</si>
  <si>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</si>
  <si>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</si>
  <si>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</si>
  <si>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</si>
  <si>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</si>
  <si>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</si>
  <si>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</si>
  <si>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</si>
  <si>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</si>
  <si>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</si>
  <si>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</si>
  <si>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</si>
  <si>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</si>
  <si>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</si>
  <si>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</si>
  <si>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</si>
  <si>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</si>
  <si>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</si>
  <si>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</si>
  <si>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</si>
  <si>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</si>
  <si>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</si>
  <si>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</si>
  <si>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</si>
  <si>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</si>
  <si>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</si>
  <si>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</si>
  <si>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</si>
  <si>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</si>
  <si>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</si>
  <si>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</si>
  <si>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</si>
  <si>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</si>
  <si>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</si>
  <si>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</si>
  <si>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</si>
  <si>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</si>
  <si>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</si>
  <si>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</si>
  <si>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</si>
  <si>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</si>
  <si>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</si>
  <si>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</si>
  <si>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</si>
  <si>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</si>
  <si>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</si>
  <si>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</si>
  <si>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</si>
  <si>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</si>
  <si>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</si>
  <si>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</si>
  <si>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</si>
  <si>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</si>
  <si>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</si>
  <si>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</si>
  <si>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</si>
  <si>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</si>
  <si>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</si>
  <si>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</si>
  <si>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</si>
  <si>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</si>
  <si>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</si>
  <si>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</si>
  <si>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</si>
  <si>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</si>
  <si>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</si>
  <si>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</si>
  <si>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</si>
  <si>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</si>
  <si>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</si>
  <si>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</si>
  <si>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</si>
  <si>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</si>
  <si>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</si>
  <si>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</si>
  <si>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</si>
  <si>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</si>
  <si>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</si>
  <si>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</si>
  <si>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</si>
  <si>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</si>
  <si>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</si>
  <si>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</si>
  <si>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</si>
  <si>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</si>
  <si>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</si>
  <si>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</si>
  <si>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</si>
  <si>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</si>
  <si>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</si>
  <si>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</si>
  <si>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</si>
  <si>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</si>
  <si>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</si>
  <si>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</si>
  <si>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</si>
  <si>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</si>
  <si>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</si>
  <si>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</si>
  <si>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</si>
  <si>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</si>
  <si>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</si>
  <si>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</si>
  <si>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</si>
  <si>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</si>
  <si>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</si>
  <si>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</si>
  <si>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</si>
  <si>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</si>
  <si>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</si>
  <si>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</si>
  <si>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</si>
  <si>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</si>
  <si>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</si>
  <si>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</si>
  <si>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</si>
  <si>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</si>
  <si>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</si>
  <si>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</si>
  <si>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</si>
  <si>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</si>
  <si>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</si>
  <si>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</si>
  <si>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</si>
  <si>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</si>
  <si>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</si>
  <si>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</si>
  <si>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</si>
  <si>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</si>
  <si>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</si>
  <si>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</si>
  <si>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</si>
  <si>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</si>
  <si>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</si>
  <si>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</si>
  <si>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</si>
  <si>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</si>
  <si>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</si>
  <si>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</si>
  <si>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</si>
  <si>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</si>
  <si>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</si>
  <si>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</si>
  <si>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</si>
  <si>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</si>
  <si>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</si>
  <si>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</si>
  <si>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</si>
  <si>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</si>
  <si>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</si>
  <si>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</si>
  <si>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</si>
  <si>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</si>
  <si>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</si>
  <si>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</si>
  <si>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</si>
  <si>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</si>
  <si>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</si>
  <si>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</si>
  <si>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</si>
  <si>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</si>
  <si>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</si>
  <si>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</si>
  <si>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</si>
  <si>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</si>
  <si>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</si>
  <si>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</si>
  <si>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</si>
  <si>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</si>
  <si>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</si>
  <si>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</si>
  <si>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</si>
  <si>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</si>
  <si>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</si>
  <si>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</si>
  <si>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</si>
  <si>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</si>
  <si>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</si>
  <si>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</si>
  <si>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</si>
  <si>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</si>
  <si>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</si>
  <si>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</si>
  <si>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</si>
  <si>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</si>
  <si>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</si>
  <si>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</si>
  <si>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</si>
  <si>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</si>
  <si>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</si>
  <si>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</si>
  <si>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</si>
  <si>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</si>
  <si>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</si>
  <si>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</si>
  <si>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</si>
  <si>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</si>
  <si>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</si>
  <si>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</si>
  <si>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</si>
  <si>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</si>
  <si>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</si>
  <si>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</si>
  <si>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</si>
  <si>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</si>
  <si>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</si>
  <si>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</si>
  <si>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</si>
  <si>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</si>
  <si>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</si>
  <si>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</si>
  <si>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</si>
  <si>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</si>
  <si>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</si>
  <si>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</si>
  <si>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</si>
  <si>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</si>
  <si>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</si>
  <si>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</si>
  <si>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</si>
  <si>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</si>
  <si>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</si>
  <si>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</si>
  <si>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</si>
  <si>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</si>
  <si>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</si>
  <si>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</si>
  <si>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</si>
  <si>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</si>
  <si>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</si>
  <si>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</si>
  <si>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</si>
  <si>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</si>
  <si>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</si>
  <si>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</si>
  <si>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</si>
  <si>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</si>
  <si>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</si>
  <si>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</si>
  <si>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</si>
  <si>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</si>
  <si>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</si>
  <si>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</si>
  <si>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</si>
  <si>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</si>
  <si>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</si>
  <si>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</si>
  <si>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</si>
  <si>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</si>
  <si>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</si>
  <si>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</si>
  <si>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</si>
  <si>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</si>
  <si>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</si>
  <si>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</si>
  <si>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</si>
  <si>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</si>
  <si>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</si>
  <si>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</si>
  <si>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</si>
  <si>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</si>
  <si>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</si>
  <si>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</si>
  <si>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</si>
  <si>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</si>
  <si>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</si>
  <si>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</si>
  <si>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</si>
  <si>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</si>
  <si>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</si>
  <si>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</si>
  <si>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</si>
  <si>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</si>
  <si>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</si>
  <si>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</si>
  <si>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</si>
  <si>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</si>
  <si>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</si>
  <si>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</si>
  <si>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</si>
  <si>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</si>
  <si>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</si>
  <si>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</si>
  <si>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</si>
  <si>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</si>
  <si>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</si>
  <si>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</si>
  <si>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</si>
  <si>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</si>
  <si>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</si>
  <si>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</si>
  <si>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</si>
  <si>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</si>
  <si>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</si>
  <si>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</si>
  <si>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</si>
  <si>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</si>
  <si>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</si>
  <si>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</si>
  <si>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</si>
  <si>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</si>
  <si>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</si>
  <si>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</si>
  <si>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</si>
  <si>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</si>
  <si>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</si>
  <si>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</si>
  <si>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</si>
  <si>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</si>
  <si>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</si>
  <si>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</si>
  <si>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</si>
  <si>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</si>
  <si>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</si>
  <si>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</si>
  <si>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</si>
  <si>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</si>
  <si>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</si>
  <si>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</si>
  <si>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</si>
  <si>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</si>
  <si>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</si>
  <si>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</si>
  <si>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</si>
  <si>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</si>
  <si>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</si>
  <si>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</si>
  <si>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</si>
  <si>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</si>
  <si>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</si>
  <si>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</si>
  <si>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</si>
  <si>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</si>
  <si>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</si>
  <si>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</si>
  <si>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</si>
  <si>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</si>
  <si>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</si>
  <si>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</si>
  <si>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</si>
  <si>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</si>
  <si>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</si>
  <si>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</si>
  <si>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</si>
  <si>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</si>
  <si>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</si>
  <si>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</si>
  <si>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</si>
  <si>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</si>
  <si>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</si>
  <si>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</si>
  <si>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</si>
  <si>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</si>
  <si>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</si>
  <si>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</si>
  <si>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</si>
  <si>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</si>
  <si>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</si>
  <si>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</si>
  <si>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</si>
  <si>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</si>
  <si>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</si>
  <si>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</si>
  <si>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</si>
  <si>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</si>
  <si>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</si>
  <si>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</si>
  <si>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</si>
  <si>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</si>
  <si>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</si>
  <si>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</si>
  <si>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</si>
  <si>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</si>
  <si>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</si>
  <si>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</si>
  <si>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</si>
  <si>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</si>
  <si>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</si>
  <si>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</si>
  <si>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</si>
  <si>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</si>
  <si>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</si>
  <si>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</si>
  <si>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</si>
  <si>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</si>
  <si>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</si>
  <si>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</si>
  <si>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</si>
  <si>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</si>
  <si>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</si>
  <si>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</si>
  <si>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</si>
  <si>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</si>
  <si>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</si>
  <si>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</si>
  <si>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</si>
  <si>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</si>
  <si>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</si>
  <si>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</si>
  <si>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</si>
  <si>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</si>
  <si>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</si>
  <si>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</si>
  <si>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</si>
  <si>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</si>
  <si>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</si>
  <si>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</si>
  <si>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</si>
  <si>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</si>
  <si>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</si>
  <si>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</si>
  <si>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</si>
  <si>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</si>
  <si>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</si>
  <si>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</si>
  <si>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</si>
  <si>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</si>
  <si>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</si>
  <si>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</si>
  <si>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</si>
  <si>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</si>
  <si>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</si>
  <si>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</si>
  <si>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</si>
  <si>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</si>
  <si>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</si>
  <si>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</si>
  <si>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</si>
  <si>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</si>
  <si>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</si>
  <si>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</si>
  <si>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</si>
  <si>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</si>
  <si>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</si>
  <si>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</si>
  <si>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</si>
  <si>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</si>
  <si>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</si>
  <si>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</si>
  <si>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</si>
  <si>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</si>
  <si>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</si>
  <si>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</si>
  <si>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</si>
  <si>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</si>
  <si>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</si>
  <si>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</si>
  <si>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</si>
  <si>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</si>
  <si>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</si>
  <si>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</si>
  <si>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</si>
  <si>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</si>
  <si>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</si>
  <si>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</si>
  <si>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</si>
  <si>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</si>
  <si>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</si>
  <si>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</si>
  <si>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</si>
  <si>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</si>
  <si>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</si>
  <si>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</si>
  <si>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</si>
  <si>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</si>
  <si>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</si>
  <si>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</si>
  <si>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</si>
  <si>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</si>
  <si>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</si>
  <si>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</si>
  <si>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</si>
  <si>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</si>
  <si>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</si>
  <si>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</si>
  <si>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</si>
  <si>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</si>
  <si>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</si>
  <si>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</si>
  <si>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</si>
  <si>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</si>
  <si>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</si>
  <si>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</si>
  <si>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</si>
  <si>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</si>
  <si>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</si>
  <si>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</si>
  <si>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</si>
  <si>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</si>
  <si>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</si>
  <si>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</si>
  <si>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</si>
  <si>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</si>
  <si>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</si>
  <si>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</si>
  <si>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</si>
  <si>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</si>
  <si>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</si>
  <si>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</si>
  <si>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</si>
  <si>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</si>
  <si>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</si>
  <si>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</si>
  <si>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</si>
  <si>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</si>
  <si>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</si>
  <si>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</si>
  <si>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</si>
  <si>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</si>
  <si>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</si>
  <si>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</si>
  <si>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</si>
  <si>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</si>
  <si>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</si>
  <si>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</si>
  <si>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</si>
  <si>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</si>
  <si>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</si>
  <si>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</si>
  <si>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</si>
  <si>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</si>
  <si>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</si>
  <si>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</si>
  <si>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</si>
  <si>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</si>
  <si>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</si>
  <si>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</si>
  <si>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</si>
  <si>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</si>
  <si>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</si>
  <si>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</si>
  <si>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</si>
  <si>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</si>
  <si>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</si>
  <si>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</si>
  <si>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</si>
  <si>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</si>
  <si>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</si>
  <si>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</si>
  <si>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</si>
  <si>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</si>
  <si>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</si>
  <si>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</si>
  <si>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</si>
  <si>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</si>
  <si>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</si>
  <si>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</si>
  <si>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</si>
  <si>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</si>
  <si>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</si>
  <si>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</si>
  <si>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</si>
  <si>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</si>
  <si>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</si>
  <si>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</si>
  <si>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</si>
  <si>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</si>
  <si>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</si>
  <si>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</si>
  <si>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</si>
  <si>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</si>
  <si>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</si>
  <si>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</si>
  <si>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</si>
  <si>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</si>
  <si>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</si>
  <si>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</si>
  <si>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</si>
  <si>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</si>
  <si>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</si>
  <si>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</si>
  <si>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</si>
  <si>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</si>
  <si>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</si>
  <si>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</si>
  <si>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</si>
  <si>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</si>
  <si>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</si>
  <si>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</si>
  <si>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</si>
  <si>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</si>
  <si>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</si>
  <si>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</si>
  <si>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</si>
  <si>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</si>
  <si>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</si>
  <si>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</si>
  <si>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</si>
  <si>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</si>
  <si>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</si>
  <si>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</si>
  <si>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</si>
  <si>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</si>
  <si>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</si>
  <si>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</si>
  <si>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</si>
  <si>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</si>
  <si>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</si>
  <si>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</si>
  <si>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</si>
  <si>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</si>
  <si>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</si>
  <si>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</si>
  <si>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</si>
  <si>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</si>
  <si>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</si>
  <si>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</si>
  <si>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</si>
  <si>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</si>
  <si>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</si>
  <si>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</si>
  <si>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</si>
  <si>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</si>
  <si>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</si>
  <si>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</si>
  <si>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</si>
  <si>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</si>
  <si>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</si>
  <si>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</si>
  <si>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</si>
  <si>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</si>
  <si>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</si>
  <si>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</si>
  <si>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</si>
  <si>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</si>
  <si>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</si>
  <si>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</si>
  <si>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</si>
  <si>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</si>
  <si>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</si>
  <si>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</si>
  <si>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</si>
  <si>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</si>
  <si>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</si>
  <si>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</si>
  <si>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</si>
  <si>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</si>
  <si>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</si>
  <si>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</si>
  <si>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</si>
  <si>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</si>
  <si>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</si>
  <si>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</si>
  <si>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</si>
  <si>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</si>
  <si>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</si>
  <si>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</si>
  <si>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</si>
  <si>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</si>
  <si>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</si>
  <si>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</si>
  <si>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</si>
  <si>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</si>
  <si>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</si>
  <si>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</si>
  <si>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</si>
  <si>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</si>
  <si>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</si>
  <si>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</si>
  <si>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</si>
  <si>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</si>
  <si>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</si>
  <si>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</si>
  <si>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</si>
  <si>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</si>
  <si>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</si>
  <si>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</si>
  <si>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</si>
  <si>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</si>
  <si>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</si>
  <si>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</si>
  <si>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</si>
  <si>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</si>
  <si>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</si>
  <si>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</si>
  <si>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</si>
  <si>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</si>
  <si>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</si>
  <si>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</si>
  <si>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</si>
  <si>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</si>
  <si>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</si>
  <si>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</si>
  <si>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</si>
  <si>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</si>
  <si>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</si>
  <si>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</si>
  <si>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</si>
  <si>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</si>
  <si>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</si>
  <si>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</si>
  <si>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</si>
  <si>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</si>
  <si>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</si>
  <si>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</si>
  <si>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</si>
  <si>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</si>
  <si>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</si>
  <si>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</si>
  <si>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</si>
  <si>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</si>
  <si>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</si>
  <si>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</si>
  <si>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</si>
  <si>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</si>
  <si>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</si>
  <si>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</si>
  <si>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</si>
  <si>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</si>
  <si>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</si>
  <si>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</si>
  <si>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</si>
  <si>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</si>
  <si>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</si>
  <si>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</si>
  <si>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</si>
  <si>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</si>
  <si>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</si>
  <si>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</si>
  <si>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</si>
  <si>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</si>
  <si>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</si>
  <si>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</si>
  <si>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</si>
  <si>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</si>
  <si>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</si>
  <si>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</si>
  <si>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</si>
  <si>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</si>
  <si>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</si>
  <si>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</si>
  <si>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</si>
  <si>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</si>
  <si>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</si>
  <si>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</si>
  <si>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</si>
  <si>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</si>
  <si>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</si>
  <si>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</si>
  <si>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</si>
  <si>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</si>
  <si>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</si>
  <si>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</si>
  <si>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</si>
  <si>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</si>
  <si>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</si>
  <si>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</si>
  <si>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</si>
  <si>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</si>
  <si>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</si>
  <si>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</si>
  <si>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</si>
  <si>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</si>
  <si>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</si>
  <si>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</si>
  <si>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</si>
  <si>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</si>
  <si>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</si>
  <si>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</si>
  <si>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</si>
  <si>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</si>
  <si>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</si>
  <si>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</si>
  <si>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</si>
  <si>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</si>
  <si>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</si>
  <si>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</si>
  <si>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</si>
  <si>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</si>
  <si>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</si>
  <si>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</si>
  <si>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</si>
  <si>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</si>
  <si>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</si>
  <si>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</si>
  <si>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</si>
  <si>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</si>
  <si>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</si>
  <si>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</si>
  <si>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</si>
  <si>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</si>
  <si>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</si>
  <si>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</si>
  <si>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</si>
  <si>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</si>
  <si>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</si>
  <si>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</si>
  <si>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</si>
  <si>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</si>
  <si>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</si>
  <si>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</si>
  <si>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</si>
  <si>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</si>
  <si>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</si>
  <si>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</si>
  <si>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</si>
  <si>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</si>
  <si>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</si>
  <si>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</si>
  <si>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</si>
  <si>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</si>
  <si>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</si>
  <si>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</si>
  <si>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</si>
  <si>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</si>
  <si>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</si>
  <si>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</si>
  <si>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</si>
  <si>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</si>
  <si>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</si>
  <si>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</si>
  <si>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</si>
  <si>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</si>
  <si>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</si>
  <si>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</si>
  <si>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</si>
  <si>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</si>
  <si>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</si>
  <si>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</si>
  <si>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</si>
  <si>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</si>
  <si>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</si>
  <si>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</si>
  <si>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</si>
  <si>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</si>
  <si>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</si>
  <si>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</si>
  <si>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</si>
  <si>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</si>
  <si>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</si>
  <si>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</si>
  <si>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</si>
  <si>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</si>
  <si>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</si>
  <si>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</si>
  <si>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</si>
  <si>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</si>
  <si>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</si>
  <si>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</si>
  <si>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</si>
  <si>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</si>
  <si>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</si>
  <si>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</si>
  <si>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</si>
  <si>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</si>
  <si>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</si>
  <si>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</si>
  <si>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</si>
  <si>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</si>
  <si>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</si>
  <si>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</si>
  <si>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</si>
  <si>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</si>
  <si>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</si>
  <si>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</si>
  <si>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</si>
  <si>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</si>
  <si>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</si>
  <si>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</si>
  <si>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</si>
  <si>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</si>
  <si>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</si>
  <si>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</si>
  <si>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</si>
  <si>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</si>
  <si>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</si>
  <si>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</si>
  <si>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</si>
  <si>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</si>
  <si>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</si>
  <si>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</si>
  <si>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</si>
  <si>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</si>
  <si>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</si>
  <si>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</si>
  <si>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</si>
  <si>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</si>
  <si>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</si>
  <si>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</si>
  <si>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</si>
  <si>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</si>
  <si>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</si>
  <si>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</si>
  <si>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</si>
  <si>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</si>
  <si>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</si>
  <si>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</si>
  <si>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</si>
  <si>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</si>
  <si>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</si>
  <si>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</si>
  <si>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</si>
  <si>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</si>
  <si>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</si>
  <si>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</si>
  <si>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</si>
  <si>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</si>
  <si>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</si>
  <si>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</si>
  <si>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</si>
  <si>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</si>
  <si>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</si>
  <si>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</si>
  <si>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</si>
  <si>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</si>
  <si>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</si>
  <si>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</si>
  <si>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</si>
  <si>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</si>
  <si>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</si>
  <si>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</si>
  <si>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</si>
  <si>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</si>
  <si>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</si>
  <si>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</si>
  <si>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</si>
  <si>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</si>
  <si>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</si>
  <si>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</si>
  <si>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</si>
  <si>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</si>
  <si>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</si>
  <si>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</si>
  <si>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</si>
  <si>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</si>
  <si>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</si>
  <si>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</si>
  <si>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</si>
  <si>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</si>
  <si>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</si>
  <si>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</si>
  <si>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</si>
  <si>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</si>
  <si>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</si>
  <si>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</si>
  <si>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</si>
  <si>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</si>
  <si>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</si>
  <si>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</si>
  <si>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</si>
  <si>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</si>
  <si>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</si>
  <si>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</si>
  <si>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</si>
  <si>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</si>
  <si>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</si>
  <si>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</si>
  <si>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</si>
  <si>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</si>
  <si>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</si>
  <si>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</si>
  <si>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</si>
  <si>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</si>
  <si>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</si>
  <si>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</si>
  <si>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</si>
  <si>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</si>
  <si>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</si>
  <si>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</si>
  <si>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</si>
  <si>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</si>
  <si>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</si>
  <si>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</si>
  <si>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</si>
  <si>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</si>
  <si>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</si>
  <si>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</si>
  <si>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</si>
  <si>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</si>
  <si>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</si>
  <si>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</si>
  <si>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</si>
  <si>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</si>
  <si>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</si>
  <si>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</si>
  <si>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</si>
  <si>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</si>
  <si>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</si>
  <si>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</si>
  <si>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</si>
  <si>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</si>
  <si>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</si>
  <si>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</si>
  <si>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</si>
  <si>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</si>
  <si>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</si>
  <si>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</si>
  <si>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</si>
  <si>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</si>
  <si>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</si>
  <si>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</si>
  <si>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</si>
  <si>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</si>
  <si>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</si>
  <si>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</si>
  <si>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</si>
  <si>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</si>
  <si>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</si>
  <si>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</si>
  <si>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</si>
  <si>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</si>
  <si>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</si>
  <si>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</si>
  <si>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</si>
  <si>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</si>
  <si>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</si>
  <si>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</si>
  <si>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</si>
  <si>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</si>
  <si>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</si>
  <si>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</si>
  <si>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</si>
  <si>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</si>
  <si>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</si>
  <si>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</si>
  <si>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</si>
  <si>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</si>
  <si>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</si>
  <si>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</si>
  <si>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</si>
  <si>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</si>
  <si>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</si>
  <si>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</si>
  <si>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</si>
  <si>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</si>
  <si>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</si>
  <si>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</si>
  <si>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</si>
  <si>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</si>
  <si>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</si>
  <si>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</si>
  <si>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</si>
  <si>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</si>
  <si>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</si>
  <si>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</si>
  <si>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</si>
  <si>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</si>
  <si>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</si>
  <si>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</si>
  <si>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</si>
  <si>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</si>
  <si>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</si>
  <si>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</si>
  <si>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</si>
  <si>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</si>
  <si>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</si>
  <si>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</si>
  <si>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</si>
  <si>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</si>
  <si>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</si>
  <si>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</si>
  <si>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</si>
  <si>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</si>
  <si>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</si>
  <si>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</si>
  <si>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</si>
  <si>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</si>
  <si>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</si>
  <si>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</si>
  <si>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</si>
  <si>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</si>
  <si>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</si>
  <si>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</si>
  <si>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</si>
  <si>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</si>
  <si>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</si>
  <si>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</si>
  <si>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</si>
  <si>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</si>
  <si>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</si>
  <si>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</si>
  <si>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</si>
  <si>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</si>
  <si>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</si>
  <si>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</si>
  <si>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</si>
  <si>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</si>
  <si>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</si>
  <si>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</si>
  <si>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</si>
  <si>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</si>
  <si>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</si>
  <si>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</si>
  <si>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</si>
  <si>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</si>
  <si>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</si>
  <si>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</si>
  <si>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</si>
  <si>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</si>
  <si>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</si>
  <si>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</si>
  <si>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</si>
  <si>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</si>
  <si>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</si>
  <si>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</si>
  <si>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</si>
  <si>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</si>
  <si>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</si>
  <si>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</si>
  <si>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</si>
  <si>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</si>
  <si>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</si>
  <si>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</si>
  <si>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</si>
  <si>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</si>
  <si>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</si>
  <si>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</si>
  <si>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</si>
  <si>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</si>
  <si>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</si>
  <si>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</si>
  <si>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</si>
  <si>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</si>
  <si>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</si>
  <si>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</si>
  <si>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</si>
  <si>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</si>
  <si>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</si>
  <si>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</si>
  <si>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</si>
  <si>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</si>
  <si>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</si>
  <si>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</si>
  <si>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</si>
  <si>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</si>
  <si>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</si>
  <si>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</si>
  <si>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</si>
  <si>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</si>
  <si>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</si>
  <si>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</si>
  <si>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</si>
  <si>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</si>
  <si>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</si>
  <si>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</si>
  <si>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</si>
  <si>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</si>
  <si>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</si>
  <si>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</si>
  <si>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</si>
  <si>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</si>
  <si>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</si>
  <si>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</si>
  <si>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</si>
  <si>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</si>
  <si>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</si>
  <si>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</si>
  <si>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</si>
  <si>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</si>
  <si>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</si>
  <si>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</si>
  <si>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</si>
  <si>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</si>
  <si>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</si>
  <si>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</si>
  <si>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</si>
  <si>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</si>
  <si>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</si>
  <si>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</si>
  <si>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</si>
  <si>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</si>
  <si>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</si>
  <si>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</si>
  <si>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</si>
  <si>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</si>
  <si>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</si>
  <si>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</si>
  <si>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</si>
  <si>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</si>
  <si>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</si>
  <si>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</si>
  <si>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</si>
  <si>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</si>
  <si>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</si>
  <si>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</si>
  <si>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</si>
  <si>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</si>
  <si>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</si>
  <si>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</si>
  <si>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</si>
  <si>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</si>
  <si>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</si>
  <si>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</si>
  <si>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</si>
  <si>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</si>
  <si>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</si>
  <si>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</si>
  <si>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</si>
  <si>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</si>
  <si>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</si>
  <si>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</si>
  <si>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</si>
  <si>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</si>
  <si>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</si>
  <si>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</si>
  <si>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</si>
  <si>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</si>
  <si>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</si>
  <si>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</si>
  <si>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</si>
  <si>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</si>
  <si>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</si>
  <si>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</si>
  <si>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</si>
  <si>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</si>
  <si>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</si>
  <si>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</si>
  <si>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</si>
  <si>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</si>
  <si>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</si>
  <si>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</si>
  <si>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</si>
  <si>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</si>
  <si>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</si>
  <si>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</si>
  <si>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</si>
  <si>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</si>
  <si>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</si>
  <si>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</si>
  <si>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</si>
  <si>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</si>
  <si>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</si>
  <si>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</si>
  <si>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</si>
  <si>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</si>
  <si>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</si>
  <si>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</si>
  <si>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</si>
  <si>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</si>
  <si>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</si>
  <si>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</si>
  <si>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</si>
  <si>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</si>
  <si>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</si>
  <si>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</si>
  <si>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</si>
  <si>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</si>
  <si>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</si>
  <si>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</si>
  <si>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</si>
  <si>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</si>
  <si>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</si>
  <si>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</si>
  <si>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</si>
  <si>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</si>
  <si>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</si>
  <si>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</si>
  <si>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</si>
  <si>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</si>
  <si>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</si>
  <si>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</si>
  <si>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</si>
  <si>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</si>
  <si>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</si>
  <si>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</si>
  <si>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</si>
  <si>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</si>
  <si>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</si>
  <si>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</si>
  <si>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</si>
  <si>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</si>
  <si>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</si>
  <si>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</si>
  <si>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</si>
  <si>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</si>
  <si>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</si>
  <si>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</si>
  <si>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</si>
  <si>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</si>
  <si>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</si>
  <si>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</si>
  <si>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</si>
  <si>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</si>
  <si>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</si>
  <si>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</si>
  <si>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</si>
  <si>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</si>
  <si>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</si>
  <si>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</si>
  <si>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</si>
  <si>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</si>
  <si>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</si>
  <si>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</si>
  <si>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</si>
  <si>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</si>
  <si>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</si>
  <si>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</si>
  <si>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</si>
  <si>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</si>
  <si>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</si>
  <si>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</si>
  <si>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</si>
  <si>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</si>
  <si>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</si>
  <si>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</si>
  <si>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</si>
  <si>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</si>
  <si>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</si>
  <si>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</si>
  <si>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</si>
  <si>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</si>
  <si>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</si>
  <si>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</si>
  <si>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</si>
  <si>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</si>
  <si>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</si>
  <si>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</si>
  <si>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</si>
  <si>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</si>
  <si>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</si>
  <si>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</si>
  <si>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</si>
  <si>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</si>
  <si>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</si>
  <si>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</si>
  <si>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</si>
  <si>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</si>
  <si>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</si>
  <si>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</si>
  <si>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</si>
  <si>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</si>
  <si>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</si>
  <si>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</si>
  <si>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</si>
  <si>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</si>
  <si>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</si>
  <si>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</si>
  <si>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</si>
  <si>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</si>
  <si>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</si>
  <si>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</si>
  <si>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</si>
  <si>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</si>
  <si>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</si>
  <si>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</si>
  <si>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</si>
  <si>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</si>
  <si>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</si>
  <si>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</si>
  <si>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</si>
  <si>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</si>
  <si>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</si>
  <si>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</si>
  <si>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</si>
  <si>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</si>
  <si>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</si>
  <si>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</si>
  <si>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</si>
  <si>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</si>
  <si>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</si>
  <si>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</si>
  <si>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</si>
  <si>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</si>
  <si>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</si>
  <si>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</si>
  <si>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</si>
  <si>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</si>
  <si>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</si>
  <si>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</si>
  <si>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</si>
  <si>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</si>
  <si>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</si>
  <si>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</si>
  <si>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</si>
  <si>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</si>
  <si>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</si>
  <si>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</si>
  <si>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</si>
  <si>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</si>
  <si>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</si>
  <si>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</si>
  <si>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</si>
  <si>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</si>
  <si>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</si>
  <si>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</si>
  <si>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</si>
  <si>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</si>
  <si>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</si>
  <si>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</si>
  <si>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</si>
  <si>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</si>
  <si>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</si>
  <si>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</si>
  <si>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</si>
  <si>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</si>
  <si>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</si>
  <si>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</si>
  <si>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</si>
  <si>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</si>
  <si>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</si>
  <si>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</si>
  <si>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</si>
  <si>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</si>
  <si>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</si>
  <si>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</si>
  <si>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</si>
  <si>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</si>
  <si>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</si>
  <si>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</si>
  <si>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</si>
  <si>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</si>
  <si>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</si>
  <si>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</si>
  <si>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</si>
  <si>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</si>
  <si>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</si>
  <si>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</si>
  <si>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</si>
  <si>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</si>
  <si>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</si>
  <si>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</si>
  <si>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</si>
  <si>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</si>
  <si>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</si>
  <si>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</si>
  <si>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</si>
  <si>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</si>
  <si>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</si>
  <si>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</si>
  <si>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</si>
  <si>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</si>
  <si>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</si>
  <si>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</si>
  <si>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</si>
  <si>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</si>
  <si>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</si>
  <si>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</si>
  <si>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</si>
  <si>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</si>
  <si>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</si>
  <si>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</si>
  <si>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</si>
  <si>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</si>
  <si>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</si>
  <si>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</si>
  <si>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</si>
  <si>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</si>
  <si>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</si>
  <si>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</si>
  <si>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</si>
  <si>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</si>
  <si>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</si>
  <si>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</si>
  <si>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</si>
  <si>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</si>
  <si>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</si>
  <si>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</si>
  <si>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</si>
  <si>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</si>
  <si>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</si>
  <si>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</si>
  <si>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</si>
  <si>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</si>
  <si>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</si>
  <si>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</si>
  <si>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</si>
  <si>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</si>
  <si>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</si>
  <si>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</si>
  <si>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</si>
  <si>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</si>
  <si>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</si>
  <si>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</si>
  <si>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</si>
  <si>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</si>
  <si>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</si>
  <si>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</si>
  <si>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</si>
  <si>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</si>
  <si>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</si>
  <si>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</si>
  <si>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</si>
  <si>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</si>
  <si>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</si>
  <si>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</si>
  <si>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</si>
  <si>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</si>
  <si>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</si>
  <si>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</si>
  <si>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</si>
  <si>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</si>
  <si>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</si>
  <si>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</si>
  <si>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</si>
  <si>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</si>
  <si>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</si>
  <si>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</si>
  <si>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</si>
  <si>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</si>
  <si>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</si>
  <si>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</si>
  <si>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</si>
  <si>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</si>
  <si>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</si>
  <si>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</si>
  <si>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</si>
  <si>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</si>
  <si>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</si>
  <si>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</si>
  <si>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</si>
  <si>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</si>
  <si>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</si>
  <si>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</si>
  <si>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</si>
  <si>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</si>
  <si>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</si>
  <si>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</si>
  <si>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</si>
  <si>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</si>
  <si>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</si>
  <si>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</si>
  <si>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</si>
  <si>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</si>
  <si>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</si>
  <si>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</si>
  <si>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</si>
  <si>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</si>
  <si>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</si>
  <si>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</si>
  <si>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</si>
  <si>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</si>
  <si>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</si>
  <si>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</si>
  <si>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</si>
  <si>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</si>
  <si>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</si>
  <si>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</si>
  <si>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</si>
  <si>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</si>
  <si>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</si>
  <si>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</si>
  <si>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</si>
  <si>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</si>
  <si>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</si>
  <si>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</si>
  <si>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</si>
  <si>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</si>
  <si>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</si>
  <si>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</si>
  <si>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</si>
  <si>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</si>
  <si>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</si>
  <si>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</si>
  <si>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</si>
  <si>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</si>
  <si>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</si>
  <si>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</si>
  <si>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</si>
  <si>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</si>
  <si>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</si>
  <si>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</si>
  <si>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</si>
  <si>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</si>
  <si>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</si>
  <si>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</si>
  <si>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</si>
  <si>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</si>
  <si>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</si>
  <si>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</si>
  <si>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</si>
  <si>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</si>
  <si>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</si>
  <si>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</si>
  <si>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</si>
  <si>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</si>
  <si>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</si>
  <si>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</si>
  <si>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</si>
  <si>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</si>
  <si>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</si>
  <si>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</si>
  <si>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</si>
  <si>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</si>
  <si>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</si>
  <si>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</si>
  <si>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</si>
  <si>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</si>
  <si>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</si>
  <si>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</si>
  <si>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</si>
  <si>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</si>
  <si>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</si>
  <si>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</si>
  <si>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</si>
  <si>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</si>
  <si>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</si>
  <si>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</si>
  <si>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</si>
  <si>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</si>
  <si>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</si>
  <si>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</si>
  <si>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</si>
  <si>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</si>
  <si>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</si>
  <si>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</si>
  <si>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</si>
  <si>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</si>
  <si>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</si>
  <si>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</si>
  <si>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</si>
  <si>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</si>
  <si>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</si>
  <si>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</si>
  <si>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</si>
  <si>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</si>
  <si>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</si>
  <si>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</si>
  <si>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</si>
  <si>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</si>
  <si>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</si>
  <si>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</si>
  <si>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</si>
  <si>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</si>
  <si>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</si>
  <si>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</si>
  <si>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</si>
  <si>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</si>
  <si>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</si>
  <si>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</si>
  <si>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</si>
  <si>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</si>
  <si>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</si>
  <si>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</si>
  <si>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</si>
  <si>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</si>
  <si>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</si>
  <si>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</si>
  <si>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</si>
  <si>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</si>
  <si>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</si>
  <si>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</si>
  <si>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</si>
  <si>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</si>
  <si>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</si>
  <si>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</si>
  <si>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</si>
  <si>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</si>
  <si>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</si>
  <si>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</si>
  <si>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</si>
  <si>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</si>
  <si>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</si>
  <si>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</si>
  <si>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</si>
  <si>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</si>
  <si>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</si>
  <si>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</si>
  <si>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</si>
  <si>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</si>
  <si>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</si>
  <si>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</si>
  <si>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</si>
  <si>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</si>
  <si>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</si>
  <si>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</si>
  <si>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</si>
  <si>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</si>
  <si>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</si>
  <si>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</si>
  <si>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</si>
  <si>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</si>
  <si>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</si>
  <si>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</si>
  <si>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</si>
  <si>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</si>
  <si>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</si>
  <si>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</si>
  <si>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</si>
  <si>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</si>
  <si>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</si>
  <si>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</si>
  <si>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</si>
  <si>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</si>
  <si>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</si>
  <si>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</si>
  <si>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</si>
  <si>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</si>
  <si>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</si>
  <si>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</si>
  <si>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</si>
  <si>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</si>
  <si>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</si>
  <si>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</si>
  <si>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</si>
  <si>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</si>
  <si>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</si>
  <si>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</si>
  <si>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</si>
  <si>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</si>
  <si>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</si>
  <si>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</si>
  <si>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</si>
  <si>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</si>
  <si>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</si>
  <si>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</si>
  <si>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</si>
  <si>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</si>
  <si>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</si>
  <si>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</si>
  <si>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</si>
  <si>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</si>
  <si>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</si>
  <si>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</si>
  <si>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</si>
  <si>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</si>
  <si>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</si>
  <si>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</si>
  <si>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</si>
  <si>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</si>
  <si>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</si>
  <si>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</si>
  <si>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</si>
  <si>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</si>
  <si>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</si>
  <si>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</si>
  <si>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</si>
  <si>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</si>
  <si>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</si>
  <si>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</si>
  <si>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</si>
  <si>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</si>
  <si>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</si>
  <si>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</si>
  <si>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</si>
  <si>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</si>
  <si>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</si>
  <si>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</si>
  <si>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</si>
  <si>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</si>
  <si>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</si>
  <si>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</si>
  <si>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</si>
  <si>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</si>
  <si>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</si>
  <si>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</si>
  <si>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</si>
  <si>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</si>
  <si>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</si>
  <si>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</si>
  <si>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</si>
  <si>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</si>
  <si>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</si>
  <si>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</si>
  <si>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</si>
  <si>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</si>
  <si>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</si>
  <si>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</si>
  <si>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</si>
  <si>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</si>
  <si>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</si>
  <si>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</si>
  <si>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</si>
  <si>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</si>
  <si>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</si>
  <si>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</si>
  <si>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</si>
  <si>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</si>
  <si>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</si>
  <si>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</si>
  <si>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</si>
  <si>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</si>
  <si>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</si>
  <si>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</si>
  <si>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</si>
  <si>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</si>
  <si>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</si>
  <si>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</si>
  <si>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</si>
  <si>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</si>
  <si>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</si>
  <si>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</si>
  <si>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</si>
  <si>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</si>
  <si>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</si>
  <si>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</si>
  <si>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</si>
  <si>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</si>
  <si>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</si>
  <si>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</si>
  <si>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</si>
  <si>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</si>
  <si>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</si>
  <si>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</si>
  <si>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</si>
  <si>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</si>
  <si>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</si>
  <si>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</si>
  <si>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</si>
  <si>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</si>
  <si>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</si>
  <si>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</si>
  <si>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</si>
  <si>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</si>
  <si>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</si>
  <si>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</si>
  <si>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</si>
  <si>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</si>
  <si>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</si>
  <si>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</si>
  <si>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</si>
  <si>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</si>
  <si>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</si>
  <si>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</si>
  <si>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</si>
  <si>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</si>
  <si>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</si>
  <si>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</si>
  <si>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</si>
  <si>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</si>
  <si>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</si>
  <si>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</si>
  <si>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</si>
  <si>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</si>
  <si>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</si>
  <si>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</si>
  <si>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</si>
  <si>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</si>
  <si>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</si>
  <si>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</si>
  <si>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</si>
  <si>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</si>
  <si>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</si>
  <si>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</si>
  <si>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</si>
  <si>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</si>
  <si>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</si>
  <si>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</si>
  <si>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</si>
  <si>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</si>
  <si>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</si>
  <si>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</si>
  <si>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</si>
  <si>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</si>
  <si>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</si>
  <si>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</si>
  <si>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</si>
  <si>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</si>
  <si>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</si>
  <si>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</si>
  <si>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</si>
  <si>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</si>
  <si>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</si>
  <si>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</si>
  <si>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</si>
  <si>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</si>
  <si>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</si>
  <si>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</si>
  <si>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</si>
  <si>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</si>
  <si>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</si>
  <si>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</si>
  <si>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</si>
  <si>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</si>
  <si>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</si>
  <si>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</si>
  <si>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</si>
  <si>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</si>
  <si>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</si>
  <si>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</si>
  <si>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</si>
  <si>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</si>
  <si>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</si>
  <si>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</si>
  <si>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</si>
  <si>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</si>
  <si>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</si>
  <si>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</si>
  <si>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</si>
  <si>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</si>
  <si>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</si>
  <si>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</si>
  <si>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</si>
  <si>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</si>
  <si>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</si>
  <si>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</si>
  <si>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</si>
  <si>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</si>
  <si>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</si>
  <si>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</si>
  <si>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</si>
  <si>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</si>
  <si>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</si>
  <si>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</si>
  <si>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</si>
  <si>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</si>
  <si>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</si>
  <si>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</si>
  <si>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</si>
  <si>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</si>
  <si>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</si>
  <si>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</si>
  <si>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</si>
  <si>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</si>
  <si>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</si>
  <si>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</si>
  <si>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</si>
  <si>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</si>
  <si>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</si>
  <si>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</si>
  <si>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</si>
  <si>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</si>
  <si>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</si>
  <si>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</si>
  <si>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</si>
  <si>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</si>
  <si>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</si>
  <si>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</si>
  <si>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</si>
  <si>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</si>
  <si>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</si>
  <si>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</si>
  <si>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</si>
  <si>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</si>
  <si>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</si>
  <si>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</si>
  <si>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</si>
  <si>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</si>
  <si>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</si>
  <si>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</si>
  <si>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</si>
  <si>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</si>
  <si>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</si>
  <si>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</si>
  <si>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</si>
  <si>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</si>
  <si>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</si>
  <si>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</si>
  <si>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</si>
  <si>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</si>
  <si>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</si>
  <si>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</si>
  <si>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</si>
  <si>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</si>
  <si>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</si>
  <si>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</si>
  <si>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</si>
  <si>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</si>
  <si>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</si>
  <si>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</si>
  <si>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</si>
  <si>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</si>
  <si>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</si>
  <si>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</si>
  <si>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</si>
  <si>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</si>
  <si>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</si>
  <si>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</si>
  <si>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</si>
  <si>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</si>
  <si>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</si>
  <si>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</si>
  <si>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</si>
  <si>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</si>
  <si>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</si>
  <si>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</si>
  <si>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</si>
  <si>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</si>
  <si>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</si>
  <si>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</si>
  <si>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</si>
  <si>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</si>
  <si>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</si>
  <si>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</si>
  <si>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</si>
  <si>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</si>
  <si>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</si>
  <si>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</si>
  <si>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</si>
  <si>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</si>
  <si>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</si>
  <si>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</si>
  <si>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</si>
  <si>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</si>
  <si>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</si>
  <si>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</si>
  <si>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</si>
  <si>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</si>
  <si>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</si>
  <si>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</si>
  <si>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</si>
  <si>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</si>
  <si>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</si>
  <si>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</si>
  <si>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</si>
  <si>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</si>
  <si>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</si>
  <si>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</si>
  <si>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</si>
  <si>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</si>
  <si>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</si>
  <si>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</si>
  <si>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</si>
  <si>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</si>
  <si>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</si>
  <si>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</si>
  <si>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</si>
  <si>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</si>
  <si>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</si>
  <si>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</si>
  <si>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</si>
  <si>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</si>
  <si>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</si>
  <si>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</si>
  <si>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</si>
  <si>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</si>
  <si>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</si>
  <si>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</si>
  <si>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</si>
  <si>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</si>
  <si>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</si>
  <si>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</si>
  <si>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</si>
  <si>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</si>
  <si>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</si>
  <si>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</si>
  <si>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</si>
  <si>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</si>
  <si>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</si>
  <si>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</si>
  <si>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</si>
  <si>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</si>
  <si>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</si>
  <si>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</si>
  <si>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</si>
  <si>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</si>
  <si>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</si>
  <si>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</si>
  <si>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</si>
  <si>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</si>
  <si>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</si>
  <si>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</si>
  <si>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</si>
  <si>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</si>
  <si>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</si>
  <si>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</si>
  <si>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</si>
  <si>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</si>
  <si>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</si>
  <si>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</si>
  <si>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</si>
  <si>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</si>
  <si>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</si>
  <si>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</si>
  <si>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</si>
  <si>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</si>
  <si>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</si>
  <si>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</si>
  <si>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</si>
  <si>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</si>
  <si>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</si>
  <si>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</si>
  <si>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</si>
  <si>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</si>
  <si>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</si>
  <si>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</si>
  <si>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</si>
  <si>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</si>
  <si>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</si>
  <si>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</si>
  <si>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</si>
  <si>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</si>
  <si>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</si>
  <si>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</si>
  <si>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</si>
  <si>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</si>
  <si>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</si>
  <si>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</si>
  <si>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</si>
  <si>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</si>
  <si>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</si>
  <si>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</si>
  <si>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</si>
  <si>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</si>
  <si>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</si>
  <si>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</si>
  <si>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</si>
  <si>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</si>
  <si>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</si>
  <si>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</si>
  <si>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</si>
  <si>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</si>
  <si>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</si>
  <si>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</si>
  <si>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</si>
  <si>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</si>
  <si>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</si>
  <si>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</si>
  <si>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</si>
  <si>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</si>
  <si>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</si>
  <si>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</si>
  <si>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</si>
  <si>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</si>
  <si>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</si>
  <si>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</si>
  <si>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</si>
  <si>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</si>
  <si>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</si>
  <si>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</si>
  <si>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</si>
  <si>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</si>
  <si>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</si>
  <si>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</si>
  <si>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</si>
  <si>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</si>
  <si>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</si>
  <si>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</si>
  <si>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</si>
  <si>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</si>
  <si>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</si>
  <si>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</si>
  <si>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</si>
  <si>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</si>
  <si>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</si>
  <si>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</si>
  <si>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</si>
  <si>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</si>
  <si>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</si>
  <si>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</si>
  <si>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</si>
  <si>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</si>
  <si>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</si>
  <si>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</si>
  <si>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</si>
  <si>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</si>
  <si>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</si>
  <si>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</si>
  <si>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</si>
  <si>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</si>
  <si>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</si>
  <si>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</si>
  <si>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</si>
  <si>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</si>
  <si>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</si>
  <si>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</si>
  <si>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</si>
  <si>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</si>
  <si>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</si>
  <si>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</si>
  <si>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</si>
  <si>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</si>
  <si>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</si>
  <si>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</si>
  <si>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</si>
  <si>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</si>
  <si>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</si>
  <si>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</si>
  <si>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</si>
  <si>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</si>
  <si>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</si>
  <si>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</si>
  <si>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</si>
  <si>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</si>
  <si>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</si>
  <si>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</si>
  <si>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</si>
  <si>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</si>
  <si>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</si>
  <si>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</si>
  <si>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</si>
  <si>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</si>
  <si>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</si>
  <si>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</si>
  <si>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</si>
  <si>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</si>
  <si>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</si>
  <si>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</si>
  <si>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</si>
  <si>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</si>
  <si>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</si>
  <si>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</si>
  <si>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</si>
  <si>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</si>
  <si>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</si>
  <si>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</si>
  <si>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</si>
  <si>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</si>
  <si>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</si>
  <si>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</si>
  <si>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</si>
  <si>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</si>
  <si>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</si>
  <si>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</si>
  <si>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</si>
  <si>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</si>
  <si>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</si>
  <si>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</si>
  <si>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</si>
  <si>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</si>
  <si>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</si>
  <si>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</si>
  <si>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</si>
  <si>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</si>
  <si>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</si>
  <si>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</si>
  <si>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</si>
  <si>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</si>
  <si>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</si>
  <si>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</si>
  <si>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</si>
  <si>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</si>
  <si>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</si>
  <si>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</si>
  <si>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</si>
  <si>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</si>
  <si>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</si>
  <si>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</si>
  <si>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</si>
  <si>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</si>
  <si>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</si>
  <si>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</si>
  <si>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</si>
  <si>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</si>
  <si>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</si>
  <si>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</si>
  <si>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</si>
  <si>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</si>
  <si>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</si>
  <si>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</si>
  <si>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</si>
  <si>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</si>
  <si>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</si>
  <si>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</si>
  <si>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</si>
  <si>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</si>
  <si>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</si>
  <si>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</si>
  <si>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</si>
  <si>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</si>
  <si>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</si>
  <si>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</si>
  <si>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</si>
  <si>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</si>
  <si>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</si>
  <si>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</si>
  <si>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</si>
  <si>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</si>
  <si>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</si>
  <si>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</si>
  <si>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</si>
  <si>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</si>
  <si>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</si>
  <si>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</si>
  <si>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</si>
  <si>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</si>
  <si>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</si>
  <si>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</si>
  <si>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</si>
  <si>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</si>
  <si>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</si>
  <si>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</si>
  <si>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</si>
  <si>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</si>
  <si>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</si>
  <si>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</si>
  <si>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</si>
  <si>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</si>
  <si>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</si>
  <si>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</si>
  <si>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</si>
  <si>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</si>
  <si>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</si>
  <si>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</si>
  <si>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</si>
  <si>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</si>
  <si>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</si>
  <si>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</si>
  <si>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</si>
  <si>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</si>
  <si>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</si>
  <si>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</si>
  <si>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</si>
  <si>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</si>
  <si>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</si>
  <si>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</si>
  <si>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</si>
  <si>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</si>
  <si>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</si>
  <si>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</si>
  <si>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</si>
  <si>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</si>
  <si>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</si>
  <si>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</si>
  <si>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</si>
  <si>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</si>
  <si>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</si>
  <si>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</si>
  <si>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</si>
  <si>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</si>
  <si>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</si>
  <si>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</si>
  <si>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</si>
  <si>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</si>
  <si>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</si>
  <si>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</si>
  <si>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</si>
  <si>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</si>
  <si>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</si>
  <si>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</si>
  <si>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</si>
  <si>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</si>
  <si>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</si>
  <si>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</si>
  <si>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</si>
  <si>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</si>
  <si>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</si>
  <si>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</si>
  <si>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</si>
  <si>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</si>
  <si>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</si>
  <si>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</si>
  <si>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</si>
  <si>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</si>
  <si>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</si>
  <si>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</si>
  <si>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</si>
  <si>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</si>
  <si>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</si>
  <si>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</si>
  <si>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</si>
  <si>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</si>
  <si>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</si>
  <si>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</si>
  <si>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</si>
  <si>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</si>
  <si>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</si>
  <si>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</si>
  <si>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</si>
  <si>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</si>
  <si>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</si>
  <si>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</si>
  <si>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</si>
  <si>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</si>
  <si>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</si>
  <si>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</si>
  <si>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</si>
  <si>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</si>
  <si>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</si>
  <si>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</si>
  <si>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</si>
  <si>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</si>
  <si>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</si>
  <si>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</si>
  <si>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</si>
  <si>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</si>
  <si>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</si>
  <si>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</si>
  <si>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</si>
  <si>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</si>
  <si>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</si>
  <si>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</si>
  <si>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</si>
  <si>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</si>
  <si>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</si>
  <si>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</si>
  <si>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</si>
  <si>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</si>
  <si>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</si>
  <si>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</si>
  <si>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</si>
  <si>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</si>
  <si>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</si>
  <si>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</si>
  <si>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</si>
  <si>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</si>
  <si>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</si>
  <si>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</si>
  <si>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</si>
  <si>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</si>
  <si>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</si>
  <si>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</si>
  <si>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</si>
  <si>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</si>
  <si>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</si>
  <si>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</si>
  <si>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</si>
  <si>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</si>
  <si>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</si>
  <si>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</si>
  <si>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</si>
  <si>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</si>
  <si>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</si>
  <si>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</si>
  <si>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</si>
  <si>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</si>
  <si>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</si>
  <si>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</si>
  <si>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</si>
  <si>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</si>
  <si>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</si>
  <si>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</si>
  <si>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</si>
  <si>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</si>
  <si>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</si>
  <si>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</si>
  <si>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</si>
  <si>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</si>
  <si>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</si>
  <si>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</si>
  <si>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</si>
  <si>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</si>
  <si>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</si>
  <si>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</si>
  <si>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</si>
  <si>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</si>
  <si>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</si>
  <si>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</si>
  <si>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</si>
  <si>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</si>
  <si>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</si>
  <si>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</si>
  <si>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</si>
  <si>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</si>
  <si>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</si>
  <si>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</si>
  <si>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</si>
  <si>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</si>
  <si>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</si>
  <si>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</si>
  <si>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</si>
  <si>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</si>
  <si>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</si>
  <si>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</si>
  <si>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</si>
  <si>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</si>
  <si>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</si>
  <si>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</si>
  <si>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</si>
  <si>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</si>
  <si>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</si>
  <si>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</si>
  <si>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</si>
  <si>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</si>
  <si>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</si>
  <si>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</si>
  <si>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</si>
  <si>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</si>
  <si>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</si>
  <si>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</si>
  <si>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</si>
  <si>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</si>
  <si>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</si>
  <si>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</si>
  <si>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</si>
  <si>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</si>
  <si>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</si>
  <si>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</si>
  <si>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</si>
  <si>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</si>
  <si>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</si>
  <si>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</si>
  <si>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</si>
  <si>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</si>
  <si>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</si>
  <si>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</si>
  <si>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</si>
  <si>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</si>
  <si>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</si>
  <si>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</si>
  <si>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</si>
  <si>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</si>
  <si>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</si>
  <si>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</si>
  <si>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</si>
  <si>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</si>
  <si>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</si>
  <si>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</si>
  <si>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</si>
  <si>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</si>
  <si>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</si>
  <si>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</si>
  <si>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</si>
  <si>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</si>
  <si>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</si>
  <si>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</si>
  <si>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</si>
  <si>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</si>
  <si>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</si>
  <si>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</si>
  <si>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</si>
  <si>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</si>
  <si>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</si>
  <si>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</si>
  <si>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</si>
  <si>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</si>
  <si>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</si>
  <si>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</si>
  <si>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</si>
  <si>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</si>
  <si>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</si>
  <si>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</si>
  <si>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</si>
  <si>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</si>
  <si>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</si>
  <si>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</si>
  <si>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</si>
  <si>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</si>
  <si>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</si>
  <si>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</si>
  <si>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</si>
  <si>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</si>
  <si>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</si>
  <si>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</si>
  <si>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</si>
  <si>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</si>
  <si>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</si>
  <si>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</si>
  <si>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</si>
  <si>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</si>
  <si>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</si>
  <si>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</si>
  <si>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</si>
  <si>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</si>
  <si>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</si>
  <si>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</si>
  <si>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</si>
  <si>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</si>
  <si>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</si>
  <si>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</si>
  <si>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</si>
  <si>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</si>
  <si>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</si>
  <si>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</si>
  <si>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</si>
  <si>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</si>
  <si>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</si>
  <si>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</si>
  <si>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</si>
  <si>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</si>
  <si>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</si>
  <si>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</si>
  <si>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</si>
  <si>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</si>
  <si>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</si>
  <si>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</si>
  <si>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</si>
  <si>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</si>
  <si>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</si>
  <si>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</si>
  <si>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</si>
  <si>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</si>
  <si>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</si>
  <si>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</si>
  <si>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</si>
  <si>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</si>
  <si>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</si>
  <si>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</si>
  <si>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</si>
  <si>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</si>
  <si>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</si>
  <si>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</si>
  <si>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</si>
  <si>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</si>
  <si>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</si>
  <si>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</si>
  <si>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</si>
  <si>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</si>
  <si>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</si>
  <si>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</si>
  <si>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</si>
  <si>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</si>
  <si>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</si>
  <si>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</si>
  <si>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</si>
  <si>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</si>
  <si>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</si>
  <si>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</si>
  <si>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</si>
  <si>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</si>
  <si>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</si>
  <si>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</si>
  <si>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</si>
  <si>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</si>
  <si>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</si>
  <si>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</si>
  <si>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</si>
  <si>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</si>
  <si>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</si>
  <si>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</si>
  <si>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</si>
  <si>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</si>
  <si>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</si>
  <si>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</si>
  <si>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</si>
  <si>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</si>
  <si>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</si>
  <si>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</si>
  <si>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</si>
  <si>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</si>
  <si>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</si>
  <si>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</si>
  <si>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</si>
  <si>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</si>
  <si>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</si>
  <si>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</si>
  <si>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</si>
  <si>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</si>
  <si>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</si>
  <si>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</si>
  <si>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</si>
  <si>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</si>
  <si>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</si>
  <si>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</si>
  <si>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</si>
  <si>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</si>
  <si>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</si>
  <si>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</si>
  <si>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</si>
  <si>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</si>
  <si>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</si>
  <si>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</si>
  <si>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</si>
  <si>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</si>
  <si>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</si>
  <si>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</si>
  <si>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</si>
  <si>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</si>
  <si>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</si>
  <si>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</si>
  <si>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</si>
  <si>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</si>
  <si>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</si>
  <si>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</si>
  <si>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</si>
  <si>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</si>
  <si>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</si>
  <si>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</si>
  <si>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</si>
  <si>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</si>
  <si>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</si>
  <si>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</si>
  <si>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</si>
  <si>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</si>
  <si>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</si>
  <si>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</si>
  <si>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</si>
  <si>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</si>
  <si>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</si>
  <si>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</si>
  <si>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</si>
  <si>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</si>
  <si>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</si>
  <si>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</si>
  <si>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</si>
  <si>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</si>
  <si>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</si>
  <si>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</si>
  <si>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</si>
  <si>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</si>
  <si>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</si>
  <si>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</si>
  <si>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</si>
  <si>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</si>
  <si>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</si>
  <si>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</si>
  <si>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</si>
  <si>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</si>
  <si>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</si>
  <si>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</si>
  <si>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</si>
  <si>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</si>
  <si>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</si>
  <si>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</si>
  <si>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</si>
  <si>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</si>
  <si>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</si>
  <si>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</si>
  <si>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</si>
  <si>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</si>
  <si>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</si>
  <si>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</si>
  <si>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</si>
  <si>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</si>
  <si>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</si>
  <si>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</si>
  <si>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</si>
  <si>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</si>
  <si>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</si>
  <si>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</si>
  <si>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</si>
  <si>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</si>
  <si>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</si>
  <si>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</si>
  <si>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</si>
  <si>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</si>
  <si>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</si>
  <si>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</si>
  <si>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</si>
  <si>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</si>
  <si>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</si>
  <si>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</si>
  <si>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</si>
  <si>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</si>
  <si>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</si>
  <si>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</si>
  <si>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</si>
  <si>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</si>
  <si>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</si>
  <si>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</si>
  <si>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</si>
  <si>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</si>
  <si>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</si>
  <si>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</si>
  <si>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</si>
  <si>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</si>
  <si>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</si>
  <si>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</si>
  <si>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</si>
  <si>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</si>
  <si>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</si>
  <si>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</si>
  <si>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</si>
  <si>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</si>
  <si>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</si>
  <si>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</si>
  <si>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</si>
  <si>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</si>
  <si>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</si>
  <si>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</si>
  <si>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</si>
  <si>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</si>
  <si>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</si>
  <si>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</si>
  <si>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</si>
  <si>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</si>
  <si>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</si>
  <si>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</si>
  <si>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</si>
  <si>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</si>
  <si>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</si>
  <si>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</si>
  <si>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</si>
  <si>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</si>
  <si>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</si>
  <si>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</si>
  <si>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</si>
  <si>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</si>
  <si>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</si>
  <si>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</si>
  <si>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</si>
  <si>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</si>
  <si>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</si>
  <si>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</si>
  <si>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</si>
  <si>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</si>
  <si>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</si>
  <si>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</si>
  <si>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</si>
  <si>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</si>
  <si>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</si>
  <si>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</si>
  <si>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</si>
  <si>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</si>
  <si>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</si>
  <si>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</si>
  <si>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</si>
  <si>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</si>
  <si>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</si>
  <si>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</si>
  <si>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</si>
  <si>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</si>
  <si>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</si>
  <si>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</si>
  <si>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</si>
  <si>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</si>
  <si>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</si>
  <si>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</si>
  <si>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</si>
  <si>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</si>
  <si>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</si>
  <si>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</si>
  <si>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</si>
  <si>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</si>
  <si>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</si>
  <si>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</si>
  <si>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</si>
  <si>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</si>
  <si>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</si>
  <si>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</si>
  <si>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</si>
  <si>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</si>
  <si>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</si>
  <si>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</si>
  <si>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</si>
  <si>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</si>
  <si>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</si>
  <si>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</si>
  <si>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</si>
  <si>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</si>
  <si>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</si>
  <si>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</si>
  <si>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</si>
  <si>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</si>
  <si>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</si>
  <si>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</si>
  <si>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</si>
  <si>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</si>
  <si>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</si>
  <si>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</si>
  <si>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</si>
  <si>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</si>
  <si>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</si>
  <si>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</si>
  <si>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</si>
  <si>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</si>
  <si>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</si>
  <si>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</si>
  <si>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</si>
  <si>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</si>
  <si>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</si>
  <si>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</si>
  <si>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</si>
  <si>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</si>
  <si>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</si>
  <si>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</si>
  <si>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</si>
  <si>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</si>
  <si>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</si>
  <si>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</si>
  <si>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</si>
  <si>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</si>
  <si>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</si>
  <si>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</si>
  <si>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</si>
  <si>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</si>
  <si>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</si>
  <si>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</si>
  <si>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</si>
  <si>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</si>
  <si>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</si>
  <si>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</si>
  <si>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</si>
  <si>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</si>
  <si>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</si>
  <si>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</si>
  <si>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</si>
  <si>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</si>
  <si>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</si>
  <si>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</si>
  <si>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</si>
  <si>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</si>
  <si>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</si>
  <si>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</si>
  <si>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</si>
  <si>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</si>
  <si>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</si>
  <si>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</si>
  <si>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</si>
  <si>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</si>
  <si>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</si>
  <si>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</si>
  <si>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</si>
  <si>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</si>
  <si>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</si>
  <si>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</si>
  <si>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</si>
  <si>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</si>
  <si>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</si>
  <si>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</si>
  <si>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</si>
  <si>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</si>
  <si>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</si>
  <si>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</si>
  <si>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</si>
  <si>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</si>
  <si>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</si>
  <si>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</si>
  <si>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</si>
  <si>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</si>
  <si>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</si>
  <si>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</si>
  <si>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</si>
  <si>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</si>
  <si>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</si>
  <si>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</si>
  <si>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</si>
  <si>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</si>
  <si>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</si>
  <si>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</si>
  <si>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</si>
  <si>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</si>
  <si>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</si>
  <si>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</si>
  <si>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</si>
  <si>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</si>
  <si>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</si>
  <si>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</si>
  <si>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</si>
  <si>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</si>
  <si>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</si>
  <si>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</si>
  <si>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</si>
  <si>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</si>
  <si>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</si>
  <si>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</si>
  <si>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</si>
  <si>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</si>
  <si>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</si>
  <si>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</si>
  <si>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</si>
  <si>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</si>
  <si>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</si>
  <si>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</si>
  <si>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</si>
  <si>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</si>
  <si>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</si>
  <si>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</si>
  <si>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</si>
  <si>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</si>
  <si>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</si>
  <si>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</si>
  <si>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</si>
  <si>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</si>
  <si>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</si>
  <si>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</si>
  <si>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</si>
  <si>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</si>
  <si>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</si>
  <si>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</si>
  <si>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</si>
  <si>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</si>
  <si>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</si>
  <si>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</si>
  <si>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</si>
  <si>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</si>
  <si>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</si>
  <si>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</si>
  <si>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</si>
  <si>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</si>
  <si>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</si>
  <si>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</si>
  <si>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</si>
  <si>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</si>
  <si>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</si>
  <si>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</si>
  <si>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</si>
  <si>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</si>
  <si>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</si>
  <si>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</si>
  <si>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</si>
  <si>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</si>
  <si>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</si>
  <si>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</si>
  <si>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</si>
  <si>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</si>
  <si>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</si>
  <si>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</si>
  <si>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</si>
  <si>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</si>
  <si>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</si>
  <si>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</si>
  <si>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</si>
  <si>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</si>
  <si>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</si>
  <si>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</si>
  <si>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</si>
  <si>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</si>
  <si>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</si>
  <si>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</si>
  <si>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</si>
  <si>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</si>
  <si>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</si>
  <si>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</si>
  <si>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</si>
  <si>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</si>
  <si>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</si>
  <si>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</si>
  <si>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</si>
  <si>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</si>
  <si>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</si>
  <si>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</si>
  <si>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</si>
  <si>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</si>
  <si>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</si>
  <si>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</si>
  <si>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</si>
  <si>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</si>
  <si>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</si>
  <si>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</si>
  <si>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</si>
  <si>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</si>
  <si>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</si>
  <si>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</si>
  <si>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</si>
  <si>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</si>
  <si>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</si>
  <si>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</si>
  <si>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</si>
  <si>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</si>
  <si>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</si>
  <si>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</si>
  <si>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</si>
  <si>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</si>
  <si>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</si>
  <si>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</si>
  <si>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</si>
  <si>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</si>
  <si>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</si>
  <si>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</si>
  <si>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</si>
  <si>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</si>
  <si>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</si>
  <si>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</si>
  <si>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</si>
  <si>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</si>
  <si>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</si>
  <si>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</si>
  <si>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</si>
  <si>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</si>
  <si>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</si>
  <si>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</si>
  <si>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</si>
  <si>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</si>
  <si>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</si>
  <si>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</si>
  <si>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</si>
  <si>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</si>
  <si>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</si>
  <si>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</si>
  <si>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</si>
  <si>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</si>
  <si>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</si>
  <si>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</si>
  <si>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</si>
  <si>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</si>
  <si>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</si>
  <si>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</si>
  <si>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</si>
  <si>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</si>
  <si>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</si>
  <si>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</si>
  <si>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</si>
  <si>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</si>
  <si>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</si>
  <si>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</si>
  <si>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</si>
  <si>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</si>
  <si>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</si>
  <si>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</si>
  <si>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</si>
  <si>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</si>
  <si>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</si>
  <si>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</si>
  <si>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</si>
  <si>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</si>
  <si>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</si>
  <si>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</si>
  <si>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</si>
  <si>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</si>
  <si>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</si>
  <si>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</si>
  <si>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</si>
  <si>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</si>
  <si>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</si>
  <si>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</si>
  <si>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</si>
  <si>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</si>
  <si>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</si>
  <si>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</si>
  <si>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</si>
  <si>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</si>
  <si>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</si>
  <si>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</si>
  <si>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</si>
  <si>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</si>
  <si>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</si>
  <si>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</si>
  <si>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</si>
  <si>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</si>
  <si>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</si>
  <si>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</si>
  <si>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</si>
  <si>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</si>
  <si>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</si>
  <si>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</si>
  <si>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</si>
  <si>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</si>
  <si>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</si>
  <si>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</si>
  <si>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</si>
  <si>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</si>
  <si>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</si>
  <si>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</si>
  <si>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</si>
  <si>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</si>
  <si>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</si>
  <si>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</si>
  <si>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</si>
  <si>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</si>
  <si>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</si>
  <si>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</si>
  <si>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</si>
  <si>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</si>
  <si>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</si>
  <si>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</si>
  <si>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</si>
  <si>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</si>
  <si>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</si>
  <si>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</si>
  <si>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</si>
  <si>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</si>
  <si>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</si>
  <si>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</si>
  <si>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</si>
  <si>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</si>
  <si>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</si>
  <si>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</si>
  <si>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</si>
  <si>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</si>
  <si>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</si>
  <si>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</si>
  <si>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</si>
  <si>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</si>
  <si>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</si>
  <si>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</si>
  <si>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</si>
  <si>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</si>
  <si>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</si>
  <si>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</si>
  <si>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</si>
  <si>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</si>
  <si>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</si>
  <si>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</si>
  <si>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</si>
  <si>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</si>
  <si>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</si>
  <si>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</si>
  <si>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</si>
  <si>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</si>
  <si>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</si>
  <si>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</si>
  <si>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</si>
  <si>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</si>
  <si>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</si>
  <si>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</si>
  <si>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</si>
  <si>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</si>
  <si>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</si>
  <si>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</si>
  <si>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</si>
  <si>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</si>
  <si>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</si>
  <si>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</si>
  <si>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</si>
  <si>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</si>
  <si>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</si>
  <si>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</si>
  <si>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</si>
  <si>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</si>
  <si>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</si>
  <si>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</si>
  <si>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</si>
  <si>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</si>
  <si>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</si>
  <si>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</si>
  <si>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</si>
  <si>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</si>
  <si>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</si>
  <si>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</si>
  <si>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</si>
  <si>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</si>
  <si>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</si>
  <si>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</si>
  <si>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</si>
  <si>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</si>
  <si>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</si>
  <si>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</si>
  <si>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</si>
  <si>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</si>
  <si>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</si>
  <si>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</si>
  <si>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</si>
  <si>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</si>
  <si>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</si>
  <si>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</si>
  <si>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</si>
  <si>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</si>
  <si>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</si>
  <si>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</si>
  <si>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</si>
  <si>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</si>
  <si>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</si>
  <si>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</si>
  <si>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</si>
  <si>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</si>
  <si>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</si>
  <si>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</si>
  <si>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</si>
  <si>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</si>
  <si>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</si>
  <si>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</si>
  <si>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</si>
  <si>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</si>
  <si>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</si>
  <si>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</si>
  <si>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</si>
  <si>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</si>
  <si>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</si>
  <si>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</si>
  <si>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</si>
  <si>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</si>
  <si>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</si>
  <si>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</si>
  <si>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</si>
  <si>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</si>
  <si>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</si>
  <si>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</si>
  <si>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</si>
  <si>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</si>
  <si>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</si>
  <si>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</si>
  <si>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</si>
  <si>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</si>
  <si>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</si>
  <si>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</si>
  <si>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</si>
  <si>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</si>
  <si>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</si>
  <si>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</si>
  <si>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</si>
  <si>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</si>
  <si>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</si>
  <si>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</si>
  <si>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</si>
  <si>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</si>
  <si>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</si>
  <si>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</si>
  <si>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</si>
  <si>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</si>
  <si>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</si>
  <si>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</si>
  <si>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</si>
  <si>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</si>
  <si>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</si>
  <si>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</si>
  <si>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</si>
  <si>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</si>
  <si>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</si>
  <si>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</si>
  <si>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</si>
  <si>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</si>
  <si>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</si>
  <si>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</si>
  <si>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</si>
  <si>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</si>
  <si>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</si>
  <si>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</si>
  <si>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</si>
  <si>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</si>
  <si>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</si>
  <si>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</si>
  <si>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</si>
  <si>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</si>
  <si>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</si>
  <si>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</si>
  <si>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</si>
  <si>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</si>
  <si>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</si>
  <si>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</si>
  <si>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</si>
  <si>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</si>
  <si>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</si>
  <si>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</si>
  <si>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</si>
  <si>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</si>
  <si>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</si>
  <si>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</si>
  <si>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</si>
  <si>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</si>
  <si>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</si>
  <si>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</si>
  <si>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</si>
  <si>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</si>
  <si>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</si>
  <si>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</si>
  <si>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</si>
  <si>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</si>
  <si>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</si>
  <si>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</si>
  <si>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</si>
  <si>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</si>
  <si>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</si>
  <si>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</si>
  <si>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</si>
  <si>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</si>
  <si>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</si>
  <si>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</si>
  <si>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</si>
  <si>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</si>
  <si>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</si>
  <si>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</si>
  <si>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</si>
  <si>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</si>
  <si>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</si>
  <si>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</si>
  <si>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</si>
  <si>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</si>
  <si>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</si>
  <si>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</si>
  <si>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</si>
  <si>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</si>
  <si>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</si>
  <si>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</si>
  <si>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</si>
  <si>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</si>
  <si>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</si>
  <si>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</si>
  <si>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</si>
  <si>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</si>
  <si>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</si>
  <si>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</si>
  <si>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</si>
  <si>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</si>
  <si>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</si>
  <si>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</si>
  <si>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</si>
  <si>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</si>
  <si>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</si>
  <si>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</si>
  <si>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</si>
  <si>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</si>
  <si>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</si>
  <si>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</si>
  <si>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</si>
  <si>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</si>
  <si>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</si>
  <si>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</si>
  <si>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</si>
  <si>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</si>
  <si>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</si>
  <si>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</si>
  <si>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</si>
  <si>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</si>
  <si>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</si>
  <si>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</si>
  <si>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</si>
  <si>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</si>
  <si>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</si>
  <si>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</si>
  <si>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</si>
  <si>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</si>
  <si>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</si>
  <si>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</si>
  <si>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</si>
  <si>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</si>
  <si>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</si>
  <si>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</si>
  <si>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</si>
  <si>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</si>
  <si>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</si>
  <si>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</si>
  <si>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</si>
  <si>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</si>
  <si>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</si>
  <si>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</si>
  <si>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</si>
  <si>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</si>
  <si>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</si>
  <si>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</si>
  <si>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</si>
  <si>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</si>
  <si>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</si>
  <si>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</si>
  <si>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</si>
  <si>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</si>
  <si>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</si>
  <si>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</si>
  <si>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</si>
  <si>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</si>
  <si>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</si>
  <si>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</si>
  <si>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</si>
  <si>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</si>
  <si>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</si>
  <si>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</si>
  <si>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</si>
  <si>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</si>
  <si>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</si>
  <si>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</si>
  <si>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</si>
  <si>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</si>
  <si>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</si>
  <si>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</si>
  <si>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</si>
  <si>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</si>
  <si>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</si>
  <si>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</si>
  <si>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</si>
  <si>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</si>
  <si>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</si>
  <si>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</si>
  <si>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</si>
  <si>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</si>
  <si>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</si>
  <si>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</si>
  <si>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</si>
  <si>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</si>
  <si>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</si>
  <si>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</si>
  <si>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</si>
  <si>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</si>
  <si>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</si>
  <si>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</si>
  <si>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</si>
  <si>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</si>
  <si>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</si>
  <si>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</si>
  <si>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</si>
  <si>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</si>
  <si>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</si>
  <si>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</si>
  <si>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</si>
  <si>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</si>
  <si>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</si>
  <si>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</si>
  <si>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</si>
  <si>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</si>
  <si>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</si>
  <si>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</si>
  <si>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</si>
  <si>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</si>
  <si>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</si>
  <si>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</si>
  <si>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</si>
  <si>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</si>
  <si>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</si>
  <si>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</si>
  <si>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</si>
  <si>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</si>
  <si>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</si>
  <si>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</si>
  <si>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</si>
  <si>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</si>
  <si>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</si>
  <si>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</si>
  <si>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</si>
  <si>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</si>
  <si>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</si>
  <si>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</si>
  <si>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</si>
  <si>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</si>
  <si>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</si>
  <si>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</si>
  <si>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</si>
  <si>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</si>
  <si>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</si>
  <si>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</si>
  <si>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</si>
  <si>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</si>
  <si>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</si>
  <si>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</si>
  <si>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</si>
  <si>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</si>
  <si>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</si>
  <si>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</si>
  <si>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</si>
  <si>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</si>
  <si>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</si>
  <si>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</si>
  <si>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</si>
  <si>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</si>
  <si>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</si>
  <si>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</si>
  <si>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</si>
  <si>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</si>
  <si>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</si>
  <si>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</si>
  <si>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</si>
  <si>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</si>
  <si>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</si>
  <si>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</si>
  <si>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</si>
  <si>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</si>
  <si>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</si>
  <si>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</si>
  <si>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</si>
  <si>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</si>
  <si>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</si>
  <si>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</si>
  <si>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</si>
  <si>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</si>
  <si>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</si>
  <si>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</si>
  <si>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</si>
  <si>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</si>
  <si>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</si>
  <si>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</si>
  <si>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</si>
  <si>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</si>
  <si>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</si>
  <si>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</si>
  <si>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</si>
  <si>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</si>
  <si>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</si>
  <si>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</si>
  <si>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</si>
  <si>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</si>
  <si>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</si>
  <si>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</si>
  <si>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</si>
  <si>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</si>
  <si>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</si>
  <si>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</si>
  <si>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</si>
  <si>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</si>
  <si>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</si>
  <si>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</si>
  <si>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</si>
  <si>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</si>
  <si>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</si>
  <si>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</si>
  <si>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</si>
  <si>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</si>
  <si>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</si>
  <si>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</si>
  <si>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</si>
  <si>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</si>
  <si>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</si>
  <si>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</si>
  <si>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</si>
  <si>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</si>
  <si>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</si>
  <si>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</si>
  <si>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</si>
  <si>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</si>
  <si>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</si>
  <si>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</si>
  <si>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</si>
  <si>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</si>
  <si>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</si>
  <si>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</si>
  <si>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</si>
  <si>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</si>
  <si>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</si>
  <si>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</si>
  <si>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</si>
  <si>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</si>
  <si>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</si>
  <si>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</si>
  <si>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</si>
  <si>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</si>
  <si>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</si>
  <si>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</si>
  <si>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</si>
  <si>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</si>
  <si>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</si>
  <si>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</si>
  <si>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</si>
  <si>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</si>
  <si>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</si>
  <si>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</si>
  <si>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</si>
  <si>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</si>
  <si>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</si>
  <si>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</si>
  <si>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</si>
  <si>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</si>
  <si>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</si>
  <si>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</si>
  <si>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</si>
  <si>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</si>
  <si>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</si>
  <si>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</si>
  <si>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</si>
  <si>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</si>
  <si>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</si>
  <si>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</si>
  <si>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</si>
  <si>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</si>
  <si>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</si>
  <si>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</si>
  <si>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</si>
  <si>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</si>
  <si>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</si>
  <si>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</si>
  <si>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</si>
  <si>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</si>
  <si>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</si>
  <si>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</si>
  <si>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</si>
  <si>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</si>
  <si>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</si>
  <si>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</si>
  <si>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</si>
  <si>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</si>
  <si>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</si>
  <si>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</si>
  <si>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</si>
  <si>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</si>
  <si>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</si>
  <si>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</si>
  <si>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</si>
  <si>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</si>
  <si>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</si>
  <si>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</si>
  <si>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</si>
  <si>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</si>
  <si>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</si>
  <si>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</si>
  <si>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</si>
  <si>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</si>
  <si>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</si>
  <si>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</si>
  <si>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</si>
  <si>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</si>
  <si>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</si>
  <si>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</si>
  <si>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</si>
  <si>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</si>
  <si>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</si>
  <si>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</si>
  <si>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</si>
  <si>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</si>
  <si>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</si>
  <si>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</si>
  <si>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</si>
  <si>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</si>
  <si>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</si>
  <si>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</si>
  <si>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</si>
  <si>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</si>
  <si>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</si>
  <si>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</si>
  <si>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</si>
  <si>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</si>
  <si>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</si>
  <si>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</si>
  <si>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</si>
  <si>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</si>
  <si>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</si>
  <si>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</si>
  <si>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</si>
  <si>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</si>
  <si>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</si>
  <si>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</si>
  <si>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</si>
  <si>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</si>
  <si>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</si>
  <si>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</si>
  <si>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</si>
  <si>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</si>
  <si>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</si>
  <si>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</si>
  <si>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</si>
  <si>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</si>
  <si>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</si>
  <si>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</si>
  <si>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</si>
  <si>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</si>
  <si>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</si>
  <si>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</si>
  <si>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</si>
  <si>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</si>
  <si>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</si>
  <si>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</si>
  <si>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</si>
  <si>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</si>
  <si>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</si>
  <si>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</si>
  <si>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</si>
  <si>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</si>
  <si>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</si>
  <si>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</si>
  <si>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</si>
  <si>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</si>
  <si>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</si>
  <si>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</si>
  <si>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</si>
  <si>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</si>
  <si>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</si>
  <si>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</si>
  <si>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</si>
  <si>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</si>
  <si>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</si>
  <si>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</si>
  <si>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</si>
  <si>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</si>
  <si>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</si>
  <si>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</si>
  <si>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</si>
  <si>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</si>
  <si>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</si>
  <si>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</si>
  <si>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</si>
  <si>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</si>
  <si>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</si>
  <si>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</si>
  <si>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</si>
  <si>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</si>
  <si>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</si>
  <si>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</si>
  <si>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</si>
  <si>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</si>
  <si>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</si>
  <si>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</si>
  <si>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</si>
  <si>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</si>
  <si>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</si>
  <si>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</si>
  <si>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</si>
  <si>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</si>
  <si>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</si>
  <si>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</si>
  <si>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</si>
  <si>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</si>
  <si>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</si>
  <si>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</si>
  <si>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</si>
  <si>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</si>
  <si>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</si>
  <si>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</si>
  <si>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</si>
  <si>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</si>
  <si>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</si>
  <si>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</si>
  <si>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</si>
  <si>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</si>
  <si>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</si>
  <si>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</si>
  <si>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</si>
  <si>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</si>
  <si>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</si>
  <si>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</si>
  <si>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</si>
  <si>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</si>
  <si>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</si>
  <si>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</si>
  <si>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</si>
  <si>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</si>
  <si>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</si>
  <si>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</si>
  <si>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</si>
  <si>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</si>
  <si>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</si>
  <si>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</si>
  <si>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</si>
  <si>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</si>
  <si>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</si>
  <si>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</si>
  <si>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</si>
  <si>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</si>
  <si>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</si>
  <si>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</si>
  <si>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</si>
  <si>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</si>
  <si>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</si>
  <si>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</si>
  <si>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</si>
  <si>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</si>
  <si>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</si>
  <si>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</si>
  <si>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</si>
  <si>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</si>
  <si>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</si>
  <si>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</si>
  <si>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</si>
  <si>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</si>
  <si>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</si>
  <si>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</si>
  <si>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</si>
  <si>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</si>
  <si>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</si>
  <si>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</si>
  <si>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</si>
  <si>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</si>
  <si>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</si>
  <si>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</si>
  <si>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</si>
  <si>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</si>
  <si>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</si>
  <si>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</si>
  <si>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</si>
  <si>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</si>
  <si>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</si>
  <si>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</si>
  <si>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</si>
  <si>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</si>
  <si>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</si>
  <si>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</si>
  <si>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</si>
  <si>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</si>
  <si>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</si>
  <si>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</si>
  <si>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</si>
  <si>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</si>
  <si>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</si>
  <si>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</si>
  <si>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</si>
  <si>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</si>
  <si>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</si>
  <si>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</si>
  <si>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</si>
  <si>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</si>
  <si>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</si>
  <si>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</si>
  <si>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</si>
  <si>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</si>
  <si>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</si>
  <si>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</si>
  <si>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</si>
  <si>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</si>
  <si>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</si>
  <si>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</si>
  <si>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</si>
  <si>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</si>
  <si>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</si>
  <si>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</si>
  <si>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</si>
  <si>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</si>
  <si>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</si>
  <si>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</si>
  <si>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</si>
  <si>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</si>
  <si>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</si>
  <si>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</si>
  <si>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</si>
  <si>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</si>
  <si>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</si>
  <si>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</si>
  <si>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</si>
  <si>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</si>
  <si>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</si>
  <si>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</si>
  <si>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</si>
  <si>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</si>
  <si>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</si>
  <si>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</si>
  <si>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</si>
  <si>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</si>
  <si>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</si>
  <si>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</si>
  <si>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</si>
  <si>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</si>
  <si>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</si>
  <si>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</si>
  <si>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</si>
  <si>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</si>
  <si>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</si>
  <si>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</si>
  <si>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</si>
  <si>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</si>
  <si>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</si>
  <si>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</si>
  <si>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</si>
  <si>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</si>
  <si>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</si>
  <si>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</si>
  <si>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</si>
  <si>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</si>
  <si>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</si>
  <si>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</si>
  <si>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</si>
  <si>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</si>
  <si>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</si>
  <si>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</si>
  <si>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</si>
  <si>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</si>
  <si>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</si>
  <si>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</si>
  <si>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</si>
  <si>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</si>
  <si>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</si>
  <si>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</si>
  <si>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</si>
  <si>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</si>
  <si>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</si>
  <si>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</si>
  <si>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</si>
  <si>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</si>
  <si>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</si>
  <si>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</si>
  <si>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</si>
  <si>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</si>
  <si>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</si>
  <si>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</si>
  <si>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</si>
  <si>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</si>
  <si>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</si>
  <si>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</si>
  <si>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</si>
  <si>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</si>
  <si>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</si>
  <si>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</si>
  <si>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</si>
  <si>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</si>
  <si>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</si>
  <si>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</si>
  <si>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</si>
  <si>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</si>
  <si>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</si>
  <si>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</si>
  <si>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</si>
  <si>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</si>
  <si>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</si>
  <si>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</si>
  <si>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</si>
  <si>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</si>
  <si>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</si>
  <si>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</si>
  <si>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</si>
  <si>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</si>
  <si>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</si>
  <si>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</si>
  <si>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</si>
  <si>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</si>
  <si>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</si>
  <si>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</si>
  <si>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</si>
  <si>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</si>
  <si>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</si>
  <si>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</si>
  <si>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</si>
  <si>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</si>
  <si>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</si>
  <si>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</si>
  <si>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</si>
  <si>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</si>
  <si>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</si>
  <si>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</si>
  <si>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</si>
  <si>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</si>
  <si>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</si>
  <si>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</si>
  <si>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</si>
  <si>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</si>
  <si>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</si>
  <si>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</si>
  <si>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</si>
  <si>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</si>
  <si>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</si>
  <si>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</si>
  <si>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</si>
  <si>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</si>
  <si>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</si>
  <si>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</si>
  <si>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</si>
  <si>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</si>
  <si>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</si>
  <si>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</si>
  <si>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</si>
  <si>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</si>
  <si>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</si>
  <si>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</si>
  <si>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</si>
  <si>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</si>
  <si>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</si>
  <si>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</si>
  <si>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</si>
  <si>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</si>
  <si>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</si>
  <si>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</si>
  <si>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</si>
  <si>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</si>
  <si>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</si>
  <si>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</si>
  <si>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</si>
  <si>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</si>
  <si>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</si>
  <si>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</si>
  <si>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</si>
  <si>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</si>
  <si>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</si>
  <si>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</si>
  <si>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</si>
  <si>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</si>
  <si>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</si>
  <si>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</si>
  <si>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</si>
  <si>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</si>
  <si>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</si>
  <si>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</si>
  <si>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</si>
  <si>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</si>
  <si>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</si>
  <si>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</si>
  <si>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</si>
  <si>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</si>
  <si>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</si>
  <si>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</si>
  <si>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</si>
  <si>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</si>
  <si>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</si>
  <si>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</si>
  <si>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</si>
  <si>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</si>
  <si>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</si>
  <si>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</si>
  <si>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</si>
  <si>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</si>
  <si>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</si>
  <si>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</si>
  <si>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</si>
  <si>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</si>
  <si>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</si>
  <si>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</si>
  <si>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</si>
  <si>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</si>
  <si>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</si>
  <si>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</si>
  <si>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</si>
  <si>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</si>
  <si>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</si>
  <si>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</si>
  <si>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</si>
  <si>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</si>
  <si>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</si>
  <si>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</si>
  <si>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</si>
  <si>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</si>
  <si>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</si>
  <si>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</si>
  <si>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</si>
  <si>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</si>
  <si>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</si>
  <si>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</si>
  <si>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</si>
  <si>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</si>
  <si>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</si>
  <si>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</si>
  <si>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</si>
  <si>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</si>
  <si>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</si>
  <si>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</si>
  <si>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</si>
  <si>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</si>
  <si>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</si>
  <si>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</si>
  <si>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</si>
  <si>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</si>
  <si>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</si>
  <si>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</si>
  <si>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</si>
  <si>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</si>
  <si>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</si>
  <si>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</si>
  <si>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</si>
  <si>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</si>
  <si>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</si>
  <si>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</si>
  <si>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</si>
  <si>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</si>
  <si>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</si>
  <si>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</si>
  <si>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</si>
  <si>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</si>
  <si>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</si>
  <si>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</si>
  <si>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</si>
  <si>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</si>
  <si>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</si>
  <si>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</si>
  <si>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</si>
  <si>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</si>
  <si>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</si>
  <si>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</si>
  <si>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</si>
  <si>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</si>
  <si>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</si>
  <si>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</si>
  <si>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</si>
  <si>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</si>
  <si>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</si>
  <si>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</si>
  <si>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</si>
  <si>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</si>
  <si>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</si>
  <si>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</si>
  <si>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</si>
  <si>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</si>
  <si>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</si>
  <si>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</si>
  <si>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</si>
  <si>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</si>
  <si>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</si>
  <si>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</si>
  <si>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</si>
  <si>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</si>
  <si>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</si>
  <si>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</si>
  <si>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</si>
  <si>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</si>
  <si>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</si>
  <si>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</si>
  <si>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</si>
  <si>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</si>
  <si>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</si>
  <si>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</si>
  <si>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</si>
  <si>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</si>
  <si>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</si>
  <si>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</si>
  <si>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</si>
  <si>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</si>
  <si>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</si>
  <si>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</si>
  <si>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</si>
  <si>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</si>
  <si>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</si>
  <si>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</si>
  <si>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</si>
  <si>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</si>
  <si>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</si>
  <si>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</si>
  <si>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</si>
  <si>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</si>
  <si>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</si>
  <si>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</si>
  <si>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</si>
  <si>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</si>
  <si>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</si>
  <si>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</si>
  <si>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</si>
  <si>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</si>
  <si>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</si>
  <si>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</si>
  <si>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</si>
  <si>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</si>
  <si>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</si>
  <si>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</si>
  <si>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</si>
  <si>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</si>
  <si>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</si>
  <si>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</si>
  <si>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</si>
  <si>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</si>
  <si>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</si>
  <si>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</si>
  <si>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</si>
  <si>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</si>
  <si>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</si>
  <si>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</si>
  <si>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</si>
  <si>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</si>
  <si>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</si>
  <si>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</si>
  <si>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</si>
  <si>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</si>
  <si>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</si>
  <si>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</si>
  <si>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</si>
  <si>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</si>
  <si>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</si>
  <si>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</si>
  <si>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</si>
  <si>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</si>
  <si>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</si>
  <si>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</si>
  <si>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</si>
  <si>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</si>
  <si>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</si>
  <si>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</si>
  <si>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</si>
  <si>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</si>
  <si>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</si>
  <si>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</si>
  <si>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</si>
  <si>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</si>
  <si>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</si>
  <si>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</si>
  <si>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</si>
  <si>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</si>
  <si>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</si>
  <si>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</si>
  <si>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</si>
  <si>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</si>
  <si>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</si>
  <si>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</si>
  <si>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</si>
  <si>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</si>
  <si>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</si>
  <si>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</si>
  <si>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</si>
  <si>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</si>
  <si>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</si>
  <si>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</si>
  <si>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</si>
  <si>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</si>
  <si>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</si>
  <si>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</si>
  <si>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</si>
  <si>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</si>
  <si>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</si>
  <si>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</si>
  <si>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</si>
  <si>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</si>
  <si>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</si>
  <si>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</si>
  <si>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</si>
  <si>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</si>
  <si>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</si>
  <si>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</si>
  <si>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</si>
  <si>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</si>
  <si>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</si>
  <si>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</si>
  <si>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</si>
  <si>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</si>
  <si>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</si>
  <si>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</si>
  <si>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</si>
  <si>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</si>
  <si>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</si>
  <si>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</si>
  <si>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</si>
  <si>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</si>
  <si>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</si>
  <si>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</si>
  <si>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</si>
  <si>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</si>
  <si>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</si>
  <si>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</si>
  <si>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</si>
  <si>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</si>
  <si>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</si>
  <si>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</si>
  <si>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</si>
  <si>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</si>
  <si>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</si>
  <si>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</si>
  <si>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</si>
  <si>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</si>
  <si>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</si>
  <si>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</si>
  <si>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</si>
  <si>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</si>
  <si>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</si>
  <si>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</si>
  <si>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</si>
  <si>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</si>
  <si>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</si>
  <si>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</si>
  <si>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</si>
  <si>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</si>
  <si>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</si>
  <si>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</si>
  <si>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</si>
  <si>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</si>
  <si>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</si>
  <si>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</si>
  <si>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</si>
  <si>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</si>
  <si>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</si>
  <si>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</si>
  <si>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</si>
  <si>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</si>
  <si>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</si>
  <si>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</si>
  <si>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</si>
  <si>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</si>
  <si>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</si>
  <si>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</si>
  <si>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</si>
  <si>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</si>
  <si>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</si>
  <si>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</si>
  <si>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</si>
  <si>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</si>
  <si>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</si>
  <si>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</si>
  <si>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</si>
  <si>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</si>
  <si>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</si>
  <si>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</si>
  <si>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</si>
  <si>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</si>
  <si>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</si>
  <si>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</si>
  <si>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</si>
  <si>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</si>
  <si>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</si>
  <si>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</si>
  <si>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</si>
  <si>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</si>
  <si>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</si>
  <si>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</si>
  <si>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</si>
  <si>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</si>
  <si>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</si>
  <si>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</si>
  <si>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</si>
  <si>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</si>
  <si>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</si>
  <si>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</si>
  <si>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</si>
  <si>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</si>
  <si>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</si>
  <si>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</si>
  <si>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</si>
  <si>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</si>
  <si>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</si>
  <si>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</si>
  <si>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</si>
  <si>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</si>
  <si>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</si>
  <si>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</si>
  <si>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</si>
  <si>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</si>
  <si>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</si>
  <si>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</si>
  <si>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</si>
  <si>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</si>
  <si>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</si>
  <si>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</si>
  <si>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</si>
  <si>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</si>
  <si>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</si>
  <si>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</si>
  <si>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</si>
  <si>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</si>
  <si>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</si>
  <si>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</si>
  <si>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</si>
  <si>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</si>
  <si>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</si>
  <si>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</si>
  <si>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</si>
  <si>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</si>
  <si>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</si>
  <si>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</si>
  <si>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</si>
  <si>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</si>
  <si>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</si>
  <si>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</si>
  <si>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</si>
  <si>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</si>
  <si>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</si>
  <si>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</si>
  <si>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</si>
  <si>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</si>
  <si>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</si>
  <si>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</si>
  <si>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</si>
  <si>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</si>
  <si>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</si>
  <si>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</si>
  <si>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</si>
  <si>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</si>
  <si>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</si>
  <si>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</si>
  <si>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</si>
  <si>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</si>
  <si>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</si>
  <si>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</si>
  <si>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</si>
  <si>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</si>
  <si>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</si>
  <si>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</si>
  <si>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</si>
  <si>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</si>
  <si>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</si>
  <si>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</si>
  <si>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</si>
  <si>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</si>
  <si>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</si>
  <si>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</si>
  <si>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</si>
  <si>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</si>
  <si>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</si>
  <si>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</si>
  <si>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</si>
  <si>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</si>
  <si>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</si>
  <si>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</si>
  <si>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</si>
  <si>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</si>
  <si>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</si>
  <si>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</si>
  <si>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</si>
  <si>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</si>
  <si>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</si>
  <si>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</si>
  <si>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</si>
  <si>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</si>
  <si>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</si>
  <si>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</si>
  <si>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</si>
  <si>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</si>
  <si>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</si>
  <si>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</si>
  <si>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</si>
  <si>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</si>
  <si>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</si>
  <si>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</si>
  <si>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</si>
  <si>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</si>
  <si>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</si>
  <si>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</si>
  <si>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</si>
  <si>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</si>
  <si>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</si>
  <si>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</si>
  <si>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</si>
  <si>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</si>
  <si>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</si>
  <si>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</si>
  <si>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</si>
  <si>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</si>
  <si>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</si>
  <si>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</si>
  <si>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</si>
  <si>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</si>
  <si>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</si>
  <si>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</si>
  <si>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</si>
  <si>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</si>
  <si>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</si>
  <si>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</si>
  <si>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</si>
  <si>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</si>
  <si>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</si>
  <si>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</si>
  <si>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</si>
  <si>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</si>
  <si>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</si>
  <si>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</si>
  <si>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</si>
  <si>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</si>
  <si>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</si>
  <si>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</si>
  <si>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</si>
  <si>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</si>
  <si>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</si>
  <si>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</si>
  <si>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</si>
  <si>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</si>
  <si>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</si>
  <si>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</si>
  <si>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</si>
  <si>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</si>
  <si>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</si>
  <si>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</si>
  <si>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</si>
  <si>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</si>
  <si>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</si>
  <si>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</si>
  <si>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</si>
  <si>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</si>
  <si>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</si>
  <si>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</si>
  <si>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</si>
  <si>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</si>
  <si>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</si>
  <si>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</si>
  <si>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</si>
  <si>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</si>
  <si>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</si>
  <si>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</si>
  <si>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</si>
  <si>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</si>
  <si>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</si>
  <si>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</si>
  <si>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</si>
  <si>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</si>
  <si>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</si>
  <si>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</si>
  <si>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</si>
  <si>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</si>
  <si>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</si>
  <si>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</si>
  <si>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</si>
  <si>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</si>
  <si>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</si>
  <si>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</si>
  <si>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</si>
  <si>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</si>
  <si>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</si>
  <si>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</si>
  <si>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</si>
  <si>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</si>
  <si>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</si>
  <si>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</si>
  <si>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</si>
  <si>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</si>
  <si>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</si>
  <si>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</si>
  <si>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</si>
  <si>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</si>
  <si>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</si>
  <si>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</si>
  <si>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</si>
  <si>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</si>
  <si>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</si>
  <si>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</si>
  <si>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</si>
  <si>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</si>
  <si>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</si>
  <si>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</si>
  <si>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</si>
  <si>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</si>
  <si>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</si>
  <si>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</si>
  <si>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</si>
  <si>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</si>
  <si>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</si>
  <si>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</si>
  <si>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</si>
  <si>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</si>
  <si>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</si>
  <si>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</si>
  <si>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</si>
  <si>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</si>
  <si>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</si>
  <si>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</si>
  <si>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</si>
  <si>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</si>
  <si>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</si>
  <si>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</si>
  <si>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</si>
  <si>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</si>
  <si>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</si>
  <si>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</si>
  <si>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</si>
  <si>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</si>
  <si>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</si>
  <si>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</si>
  <si>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</si>
  <si>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</si>
  <si>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</si>
  <si>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</si>
  <si>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</si>
  <si>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</si>
  <si>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</si>
  <si>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</si>
  <si>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</si>
  <si>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</si>
  <si>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</si>
  <si>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</si>
  <si>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</si>
  <si>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</si>
  <si>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</si>
  <si>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</si>
  <si>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</si>
  <si>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</si>
  <si>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</si>
  <si>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</si>
  <si>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</si>
  <si>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</si>
  <si>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</si>
  <si>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</si>
  <si>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</si>
  <si>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</si>
  <si>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</si>
  <si>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</si>
  <si>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</si>
  <si>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</si>
  <si>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</si>
  <si>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</si>
  <si>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</si>
  <si>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</si>
  <si>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</si>
  <si>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</si>
  <si>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</si>
  <si>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</si>
  <si>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</si>
  <si>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</si>
  <si>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</si>
  <si>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</si>
  <si>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</si>
  <si>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</si>
  <si>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</si>
  <si>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</si>
  <si>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</si>
  <si>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</si>
  <si>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</si>
  <si>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</si>
  <si>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</si>
  <si>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</si>
  <si>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</si>
  <si>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</si>
  <si>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</si>
  <si>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</si>
  <si>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</si>
  <si>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</si>
  <si>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</si>
  <si>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</si>
  <si>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</si>
  <si>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</si>
  <si>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</si>
  <si>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</si>
  <si>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</si>
  <si>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</si>
  <si>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</si>
  <si>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</si>
  <si>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</si>
  <si>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</si>
  <si>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</si>
  <si>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</si>
  <si>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</si>
  <si>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</si>
  <si>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</si>
  <si>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</si>
  <si>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</si>
  <si>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</si>
  <si>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</si>
  <si>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</si>
  <si>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</si>
  <si>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</si>
  <si>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</si>
  <si>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</si>
  <si>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</si>
  <si>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</si>
  <si>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</si>
  <si>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</si>
  <si>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</si>
  <si>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</si>
  <si>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</si>
  <si>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</si>
  <si>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</si>
  <si>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</si>
  <si>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</si>
  <si>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</si>
  <si>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</si>
  <si>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</si>
  <si>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</si>
  <si>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</si>
  <si>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</si>
  <si>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</si>
  <si>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</si>
  <si>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</si>
  <si>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</si>
  <si>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</si>
  <si>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</si>
  <si>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</si>
  <si>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</si>
  <si>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</si>
  <si>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</si>
  <si>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</si>
  <si>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</si>
  <si>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</si>
  <si>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</si>
  <si>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</si>
  <si>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</si>
  <si>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</si>
  <si>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</si>
  <si>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</si>
  <si>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</si>
  <si>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</si>
  <si>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</si>
  <si>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</si>
  <si>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</si>
  <si>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</si>
  <si>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</si>
  <si>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</si>
  <si>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</si>
  <si>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</si>
  <si>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</si>
  <si>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</si>
  <si>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</si>
  <si>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</si>
  <si>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</si>
  <si>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</si>
  <si>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</si>
  <si>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</si>
  <si>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</si>
  <si>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</si>
  <si>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</si>
  <si>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</si>
  <si>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</si>
  <si>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</si>
  <si>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</si>
  <si>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</si>
  <si>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</si>
  <si>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</si>
  <si>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</si>
  <si>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</si>
  <si>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</si>
  <si>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</si>
  <si>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</si>
  <si>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</si>
  <si>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</si>
  <si>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</si>
  <si>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</si>
  <si>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</si>
  <si>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</si>
  <si>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</si>
  <si>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</si>
  <si>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</si>
  <si>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</si>
  <si>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</si>
  <si>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</si>
  <si>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</si>
  <si>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</si>
  <si>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</si>
  <si>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</si>
  <si>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</si>
  <si>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</si>
  <si>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</si>
  <si>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</si>
  <si>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</si>
  <si>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</si>
  <si>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</si>
  <si>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</si>
  <si>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</si>
  <si>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</si>
  <si>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</si>
  <si>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</si>
  <si>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</si>
  <si>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</si>
  <si>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</si>
  <si>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</si>
  <si>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</si>
  <si>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</si>
  <si>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</si>
  <si>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</si>
  <si>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</si>
  <si>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</si>
  <si>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</si>
  <si>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</si>
  <si>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</si>
  <si>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</si>
  <si>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</si>
  <si>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</si>
  <si>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</si>
  <si>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</si>
  <si>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</si>
  <si>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</si>
  <si>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</si>
  <si>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</si>
  <si>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</si>
  <si>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</si>
  <si>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</si>
  <si>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</si>
  <si>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</si>
  <si>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</si>
  <si>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</si>
  <si>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</si>
  <si>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</si>
  <si>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</si>
  <si>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</si>
  <si>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</si>
  <si>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</si>
  <si>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</si>
  <si>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</si>
  <si>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</si>
  <si>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</si>
  <si>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</si>
  <si>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</si>
  <si>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</si>
  <si>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</si>
  <si>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</si>
  <si>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</si>
  <si>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</si>
  <si>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</si>
  <si>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</si>
  <si>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</si>
  <si>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</si>
  <si>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</si>
  <si>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</si>
  <si>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</si>
  <si>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</si>
  <si>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</si>
  <si>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</si>
  <si>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</si>
  <si>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</si>
  <si>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</si>
  <si>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</si>
  <si>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</si>
  <si>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</si>
  <si>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</si>
  <si>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</si>
  <si>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</si>
  <si>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</si>
  <si>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</si>
  <si>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</si>
  <si>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</si>
  <si>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</si>
  <si>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</si>
  <si>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</si>
  <si>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</si>
  <si>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</si>
  <si>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</si>
  <si>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</si>
  <si>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</si>
  <si>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</si>
  <si>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</si>
  <si>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</si>
  <si>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</si>
  <si>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</si>
  <si>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</si>
  <si>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</si>
  <si>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</si>
  <si>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</si>
  <si>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</si>
  <si>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</si>
  <si>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</si>
  <si>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</si>
  <si>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</si>
  <si>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</si>
  <si>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</si>
  <si>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</si>
  <si>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</si>
  <si>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</si>
  <si>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</si>
  <si>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</si>
  <si>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</si>
  <si>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</si>
  <si>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</si>
  <si>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</si>
  <si>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</si>
  <si>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</si>
  <si>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</si>
  <si>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</si>
  <si>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</si>
  <si>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</si>
  <si>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</si>
  <si>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</si>
  <si>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</si>
  <si>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</si>
  <si>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</si>
  <si>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</si>
  <si>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</si>
  <si>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</si>
  <si>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</si>
  <si>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</si>
  <si>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</si>
  <si>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</si>
  <si>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</si>
  <si>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</si>
  <si>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</si>
  <si>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</si>
  <si>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</si>
  <si>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</si>
  <si>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</si>
  <si>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</si>
  <si>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</si>
  <si>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</si>
  <si>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</si>
  <si>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</si>
  <si>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</si>
  <si>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</si>
  <si>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</si>
  <si>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</si>
  <si>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</si>
  <si>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</si>
  <si>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</si>
  <si>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</si>
  <si>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</si>
  <si>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</si>
  <si>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</si>
  <si>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</si>
  <si>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</si>
  <si>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</si>
  <si>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</si>
  <si>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</si>
  <si>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</si>
  <si>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</si>
  <si>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</si>
  <si>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</si>
  <si>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</si>
  <si>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</si>
  <si>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</si>
  <si>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</si>
  <si>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</si>
  <si>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</si>
  <si>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</si>
  <si>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</si>
  <si>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</si>
  <si>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</si>
  <si>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</si>
  <si>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</si>
  <si>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</si>
  <si>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</si>
  <si>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</si>
  <si>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</si>
  <si>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</si>
  <si>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</si>
  <si>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</si>
  <si>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</si>
  <si>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</si>
  <si>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</si>
  <si>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</si>
  <si>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</si>
  <si>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</si>
  <si>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</si>
  <si>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</si>
  <si>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</si>
  <si>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</si>
  <si>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</si>
  <si>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</si>
  <si>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</si>
  <si>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</si>
  <si>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</si>
  <si>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</si>
  <si>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</si>
  <si>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</si>
  <si>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</si>
  <si>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</si>
  <si>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</si>
  <si>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</si>
  <si>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</si>
  <si>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</si>
  <si>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</si>
  <si>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</si>
  <si>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</si>
  <si>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</si>
  <si>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</si>
  <si>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</si>
  <si>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</si>
  <si>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</si>
  <si>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</si>
  <si>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</si>
  <si>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</si>
  <si>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</si>
  <si>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</si>
  <si>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</si>
  <si>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</si>
  <si>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</si>
  <si>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</si>
  <si>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</si>
  <si>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</si>
  <si>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</si>
  <si>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</si>
  <si>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</si>
  <si>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</si>
  <si>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</si>
  <si>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</si>
  <si>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</si>
  <si>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</si>
  <si>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</si>
  <si>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</si>
  <si>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</si>
  <si>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</si>
  <si>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</si>
  <si>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</si>
  <si>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</si>
  <si>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</si>
  <si>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</si>
  <si>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</si>
  <si>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</si>
  <si>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</si>
  <si>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</si>
  <si>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</si>
  <si>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</si>
  <si>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</si>
  <si>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</si>
  <si>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</si>
  <si>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</si>
  <si>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</si>
  <si>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</si>
  <si>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</si>
  <si>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</si>
  <si>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</si>
  <si>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</si>
  <si>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</si>
  <si>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</si>
  <si>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</si>
  <si>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</si>
  <si>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</si>
  <si>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</si>
  <si>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</si>
  <si>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</si>
  <si>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</si>
  <si>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</si>
  <si>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</si>
  <si>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</si>
  <si>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</si>
  <si>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</si>
  <si>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</si>
  <si>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</si>
  <si>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</si>
  <si>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</si>
  <si>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</si>
  <si>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</si>
  <si>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</si>
  <si>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</si>
  <si>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</si>
  <si>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</si>
  <si>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</si>
  <si>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</si>
  <si>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</si>
  <si>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</si>
  <si>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</si>
  <si>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</si>
  <si>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</si>
  <si>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</si>
  <si>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</si>
  <si>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</si>
  <si>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</si>
  <si>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</si>
  <si>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</si>
  <si>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</si>
  <si>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</si>
  <si>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</si>
  <si>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</si>
  <si>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</si>
  <si>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</si>
  <si>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</si>
  <si>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</si>
  <si>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</si>
  <si>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</si>
  <si>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</si>
  <si>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</si>
  <si>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</si>
  <si>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</si>
  <si>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</si>
  <si>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</si>
  <si>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</si>
  <si>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</si>
  <si>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</si>
  <si>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</si>
  <si>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</si>
  <si>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</si>
  <si>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</si>
  <si>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</si>
  <si>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</si>
  <si>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</si>
  <si>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</si>
  <si>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</si>
  <si>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</si>
  <si>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</si>
  <si>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</si>
  <si>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</si>
  <si>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</si>
  <si>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</si>
  <si>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</si>
  <si>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</si>
  <si>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</si>
  <si>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</si>
  <si>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</si>
  <si>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</si>
  <si>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</si>
  <si>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</si>
  <si>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</si>
  <si>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</si>
  <si>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</si>
  <si>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</si>
  <si>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</si>
  <si>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</si>
  <si>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</si>
  <si>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</si>
  <si>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</si>
  <si>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</si>
  <si>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</si>
  <si>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</si>
  <si>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</si>
  <si>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</si>
  <si>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</si>
  <si>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</si>
  <si>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</si>
  <si>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</si>
  <si>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</si>
  <si>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</si>
  <si>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</si>
  <si>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</si>
  <si>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</si>
  <si>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</si>
  <si>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</si>
  <si>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</si>
  <si>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</si>
  <si>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</si>
  <si>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</si>
  <si>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</si>
  <si>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</si>
  <si>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</si>
  <si>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</si>
  <si>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</si>
  <si>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</si>
  <si>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</si>
  <si>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</si>
  <si>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</si>
  <si>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</si>
  <si>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</si>
  <si>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</si>
  <si>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</si>
  <si>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</si>
  <si>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</si>
  <si>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</si>
  <si>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</si>
  <si>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</si>
  <si>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</si>
  <si>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</si>
  <si>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</si>
  <si>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</si>
  <si>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</si>
  <si>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</si>
  <si>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</si>
  <si>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</si>
  <si>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</si>
  <si>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</si>
  <si>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</si>
  <si>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</si>
  <si>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</si>
  <si>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</si>
  <si>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</si>
  <si>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</si>
  <si>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</si>
  <si>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</si>
  <si>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</si>
  <si>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</si>
  <si>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</si>
  <si>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</si>
  <si>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</si>
  <si>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</si>
  <si>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</si>
  <si>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</si>
  <si>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</si>
  <si>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</si>
  <si>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</si>
  <si>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</si>
  <si>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</si>
  <si>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</si>
  <si>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</si>
  <si>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</si>
  <si>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</si>
  <si>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</si>
  <si>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</si>
  <si>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</si>
  <si>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</si>
  <si>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</si>
  <si>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</si>
  <si>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</si>
  <si>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</si>
  <si>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</si>
  <si>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</si>
  <si>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</si>
  <si>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</si>
  <si>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</si>
  <si>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</si>
  <si>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</si>
  <si>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</si>
  <si>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</si>
  <si>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</si>
  <si>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</si>
  <si>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</si>
  <si>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</si>
  <si>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</si>
  <si>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</si>
  <si>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</si>
  <si>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</si>
  <si>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</si>
  <si>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</si>
  <si>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</si>
  <si>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</si>
  <si>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</si>
  <si>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</si>
  <si>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</si>
  <si>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</si>
  <si>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</si>
  <si>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</si>
  <si>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</si>
  <si>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</si>
  <si>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</si>
  <si>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</si>
  <si>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</si>
  <si>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</si>
  <si>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</si>
  <si>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</si>
  <si>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</si>
  <si>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</si>
  <si>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</si>
  <si>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</si>
  <si>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</si>
  <si>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</si>
  <si>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</si>
  <si>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</si>
  <si>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</si>
  <si>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</si>
  <si>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</si>
  <si>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</si>
  <si>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</si>
  <si>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</si>
  <si>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</si>
  <si>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</si>
  <si>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</si>
  <si>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</si>
  <si>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</si>
  <si>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</si>
  <si>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</si>
  <si>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</si>
  <si>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</si>
  <si>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</si>
  <si>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</si>
  <si>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</si>
  <si>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</si>
  <si>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</si>
  <si>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</si>
  <si>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</si>
  <si>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</si>
  <si>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</si>
  <si>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</si>
  <si>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</si>
  <si>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</si>
  <si>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</si>
  <si>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</si>
  <si>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</si>
  <si>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</si>
  <si>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</si>
  <si>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</si>
  <si>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</si>
  <si>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</si>
  <si>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</si>
  <si>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</si>
  <si>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</si>
  <si>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</si>
  <si>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</si>
  <si>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</si>
  <si>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</si>
  <si>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</si>
  <si>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</si>
  <si>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</si>
  <si>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</si>
  <si>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</si>
  <si>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</si>
  <si>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</si>
  <si>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</si>
  <si>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</si>
  <si>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</si>
  <si>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</si>
  <si>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</si>
  <si>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</si>
  <si>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</si>
  <si>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</si>
  <si>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</si>
  <si>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</si>
  <si>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</si>
  <si>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</si>
  <si>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</si>
  <si>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</si>
  <si>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</si>
  <si>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</si>
  <si>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</si>
  <si>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</si>
  <si>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</si>
  <si>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</si>
  <si>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</si>
  <si>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</si>
  <si>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</si>
  <si>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</si>
  <si>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</si>
  <si>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</si>
  <si>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</si>
  <si>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</si>
  <si>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</si>
  <si>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</si>
  <si>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</si>
  <si>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</si>
  <si>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</si>
  <si>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</si>
  <si>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</si>
  <si>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</si>
  <si>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</si>
  <si>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</si>
  <si>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</si>
  <si>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</si>
  <si>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</si>
  <si>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</si>
  <si>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</si>
  <si>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</si>
  <si>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</si>
  <si>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</si>
  <si>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</si>
  <si>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</si>
  <si>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</si>
  <si>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</si>
  <si>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</si>
  <si>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</si>
  <si>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</si>
  <si>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</si>
  <si>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</si>
  <si>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</si>
  <si>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</si>
  <si>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</si>
  <si>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</si>
  <si>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</si>
  <si>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</si>
  <si>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</si>
  <si>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</si>
  <si>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</si>
  <si>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</si>
  <si>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</si>
  <si>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</si>
  <si>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</si>
  <si>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</si>
  <si>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</si>
  <si>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</si>
  <si>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</si>
  <si>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</si>
  <si>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</si>
  <si>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</si>
  <si>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</si>
  <si>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</si>
  <si>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</si>
  <si>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</si>
  <si>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</si>
  <si>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</si>
  <si>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</si>
  <si>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</si>
  <si>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</si>
  <si>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</si>
  <si>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</si>
  <si>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</si>
  <si>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</si>
  <si>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</si>
  <si>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</si>
  <si>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</si>
  <si>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</si>
  <si>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</si>
  <si>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</si>
  <si>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</si>
  <si>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</si>
  <si>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</si>
  <si>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</si>
  <si>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</si>
  <si>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</si>
  <si>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</si>
  <si>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</si>
  <si>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</si>
  <si>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</si>
  <si>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</si>
  <si>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</si>
  <si>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</si>
  <si>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</si>
  <si>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</si>
  <si>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</si>
  <si>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</si>
  <si>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</si>
  <si>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</si>
  <si>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</si>
  <si>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</si>
  <si>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</si>
  <si>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</si>
  <si>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</si>
  <si>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</si>
  <si>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</si>
  <si>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</si>
  <si>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</si>
  <si>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</si>
  <si>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</si>
  <si>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</si>
  <si>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</si>
  <si>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</si>
  <si>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</si>
  <si>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</si>
  <si>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</si>
  <si>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</si>
  <si>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</si>
  <si>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</si>
  <si>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</si>
  <si>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</si>
  <si>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</si>
  <si>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</si>
  <si>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</si>
  <si>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</si>
  <si>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</si>
  <si>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</si>
  <si>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</si>
  <si>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</si>
  <si>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</si>
  <si>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</si>
  <si>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</si>
  <si>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</si>
  <si>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</si>
  <si>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</si>
  <si>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</si>
  <si>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</si>
  <si>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</si>
  <si>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</si>
  <si>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</si>
  <si>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</si>
  <si>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</si>
  <si>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</si>
  <si>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</si>
  <si>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</si>
  <si>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</si>
  <si>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</si>
  <si>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</si>
  <si>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</si>
  <si>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</si>
  <si>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</si>
  <si>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</si>
  <si>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</si>
  <si>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</si>
  <si>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</si>
  <si>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</si>
  <si>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</si>
  <si>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</si>
  <si>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</si>
  <si>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</si>
  <si>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</si>
  <si>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</si>
  <si>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</si>
  <si>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</si>
  <si>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</si>
  <si>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</si>
  <si>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</si>
  <si>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</si>
  <si>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</si>
  <si>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</si>
  <si>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</si>
  <si>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</si>
  <si>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</si>
  <si>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</si>
  <si>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</si>
  <si>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</si>
  <si>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</si>
  <si>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</si>
  <si>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</si>
  <si>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</si>
  <si>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</si>
  <si>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</si>
  <si>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</si>
  <si>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</si>
  <si>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</si>
  <si>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</si>
  <si>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</si>
  <si>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</si>
  <si>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</si>
  <si>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</si>
  <si>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</si>
  <si>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</si>
  <si>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</si>
  <si>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</si>
  <si>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</si>
  <si>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</si>
  <si>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</si>
  <si>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</si>
  <si>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</si>
  <si>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</si>
  <si>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</si>
  <si>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</si>
  <si>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</si>
  <si>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</si>
  <si>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</si>
  <si>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</si>
  <si>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</si>
  <si>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</si>
  <si>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</si>
  <si>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</si>
  <si>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</si>
  <si>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</si>
  <si>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</si>
  <si>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</si>
  <si>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</si>
  <si>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</si>
  <si>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</si>
  <si>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</si>
  <si>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</si>
  <si>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</si>
  <si>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</si>
  <si>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</si>
  <si>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</si>
  <si>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</si>
  <si>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</si>
  <si>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</si>
  <si>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</si>
  <si>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</si>
  <si>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</si>
  <si>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</si>
  <si>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</si>
  <si>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</si>
  <si>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</si>
  <si>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</si>
  <si>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</si>
  <si>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</si>
  <si>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</si>
  <si>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</si>
  <si>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</si>
  <si>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</si>
  <si>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</si>
  <si>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</si>
  <si>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</si>
  <si>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</si>
  <si>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</si>
  <si>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</si>
  <si>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</si>
  <si>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</si>
  <si>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</si>
  <si>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</si>
  <si>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</si>
  <si>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</si>
  <si>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</si>
  <si>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</si>
  <si>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</si>
  <si>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</si>
  <si>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</si>
  <si>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</si>
  <si>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</si>
  <si>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</si>
  <si>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</si>
  <si>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</si>
  <si>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</si>
  <si>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</si>
  <si>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</si>
  <si>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</si>
  <si>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</si>
  <si>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</si>
  <si>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</si>
  <si>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</si>
  <si>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</si>
  <si>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</si>
  <si>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</si>
  <si>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</si>
  <si>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</si>
  <si>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</si>
  <si>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</si>
  <si>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</si>
  <si>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</si>
  <si>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</si>
  <si>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</si>
  <si>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</si>
  <si>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</si>
  <si>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</si>
  <si>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</si>
  <si>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</si>
  <si>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</si>
  <si>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</si>
  <si>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</si>
  <si>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</si>
  <si>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</si>
  <si>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</si>
  <si>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</si>
  <si>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</si>
  <si>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</si>
  <si>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</si>
  <si>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</si>
  <si>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</si>
  <si>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</si>
  <si>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</si>
  <si>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</si>
  <si>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</si>
  <si>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</si>
  <si>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</si>
  <si>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</si>
  <si>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</si>
  <si>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</si>
  <si>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</si>
  <si>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</si>
  <si>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</si>
  <si>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</si>
  <si>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</si>
  <si>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</si>
  <si>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</si>
  <si>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</si>
  <si>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</si>
  <si>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</si>
  <si>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</si>
  <si>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</si>
  <si>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</si>
  <si>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</si>
  <si>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</si>
  <si>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</si>
  <si>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</si>
  <si>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</si>
  <si>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</si>
  <si>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</si>
  <si>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</si>
  <si>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</si>
  <si>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</si>
  <si>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</si>
  <si>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</si>
  <si>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</si>
  <si>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</si>
  <si>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</si>
  <si>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</si>
  <si>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</si>
  <si>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</si>
  <si>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</si>
  <si>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</si>
  <si>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</si>
  <si>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</si>
  <si>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</si>
  <si>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</si>
  <si>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</si>
  <si>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</si>
  <si>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</si>
  <si>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</si>
  <si>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</si>
  <si>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</si>
  <si>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</si>
  <si>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</si>
  <si>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</si>
  <si>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</si>
  <si>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</si>
  <si>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</si>
  <si>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</si>
  <si>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</si>
  <si>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</si>
  <si>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</si>
  <si>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</si>
  <si>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</si>
  <si>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</si>
  <si>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</si>
  <si>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</si>
  <si>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</si>
  <si>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</si>
  <si>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</si>
  <si>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</si>
  <si>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</si>
  <si>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</si>
  <si>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</si>
  <si>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</si>
  <si>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</si>
  <si>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</si>
  <si>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</si>
  <si>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</si>
  <si>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</si>
  <si>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</si>
  <si>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</si>
  <si>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</si>
  <si>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</si>
  <si>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</si>
  <si>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</si>
  <si>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</si>
  <si>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</si>
  <si>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</si>
  <si>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</si>
  <si>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</si>
  <si>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</si>
  <si>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</si>
  <si>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</si>
  <si>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</si>
  <si>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</si>
  <si>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</si>
  <si>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</si>
  <si>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</si>
  <si>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</si>
  <si>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</si>
  <si>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</si>
  <si>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</si>
  <si>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</si>
  <si>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</si>
  <si>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</si>
  <si>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</si>
  <si>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</si>
  <si>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</si>
  <si>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</si>
  <si>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</si>
  <si>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</si>
  <si>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</si>
  <si>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</si>
  <si>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</si>
  <si>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</si>
  <si>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</si>
  <si>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</si>
  <si>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</si>
  <si>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</si>
  <si>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</si>
  <si>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</si>
  <si>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</si>
  <si>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</si>
  <si>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</si>
  <si>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</si>
  <si>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</si>
  <si>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</si>
  <si>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</si>
  <si>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</si>
  <si>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</si>
  <si>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</si>
  <si>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</si>
  <si>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</si>
  <si>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</si>
  <si>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</si>
  <si>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</si>
  <si>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</si>
  <si>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</si>
  <si>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</si>
  <si>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</si>
  <si>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</si>
  <si>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</si>
  <si>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</si>
  <si>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</si>
  <si>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</si>
  <si>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</si>
  <si>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</si>
  <si>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</si>
  <si>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</si>
  <si>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</si>
  <si>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</si>
  <si>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</si>
  <si>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</si>
  <si>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</si>
  <si>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</si>
  <si>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</si>
  <si>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</si>
  <si>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</si>
  <si>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</si>
  <si>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</si>
  <si>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</si>
  <si>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</si>
  <si>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</si>
  <si>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</si>
  <si>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</si>
  <si>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</si>
  <si>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</si>
  <si>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</si>
  <si>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</si>
  <si>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</si>
  <si>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</si>
  <si>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</si>
  <si>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</si>
  <si>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</si>
  <si>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</si>
  <si>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</si>
  <si>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</si>
  <si>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</si>
  <si>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</si>
  <si>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</si>
  <si>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</si>
  <si>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</si>
  <si>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</si>
  <si>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</si>
  <si>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</si>
  <si>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</si>
  <si>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</si>
  <si>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</si>
  <si>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</si>
  <si>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</si>
  <si>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</si>
  <si>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</si>
  <si>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</si>
  <si>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</si>
  <si>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</si>
  <si>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</si>
  <si>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</si>
  <si>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</si>
  <si>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</si>
  <si>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</si>
  <si>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</si>
  <si>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</si>
  <si>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</si>
  <si>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</si>
  <si>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</si>
  <si>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</si>
  <si>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</si>
  <si>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</si>
  <si>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</si>
  <si>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</si>
  <si>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</si>
  <si>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</si>
  <si>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</si>
  <si>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</si>
  <si>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</si>
  <si>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</si>
  <si>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</si>
  <si>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</si>
  <si>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</si>
  <si>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</si>
  <si>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</si>
  <si>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</si>
  <si>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</si>
  <si>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</si>
  <si>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</si>
  <si>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</si>
  <si>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</si>
  <si>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</si>
  <si>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</si>
  <si>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</si>
  <si>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</si>
  <si>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</si>
  <si>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</si>
  <si>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</si>
  <si>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</si>
  <si>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</si>
  <si>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</si>
  <si>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</si>
  <si>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</si>
  <si>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</si>
  <si>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</si>
  <si>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</si>
  <si>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</si>
  <si>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</si>
  <si>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</si>
  <si>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</si>
  <si>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</si>
  <si>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</si>
  <si>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</si>
  <si>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</si>
  <si>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</si>
  <si>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</si>
  <si>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</si>
  <si>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</si>
  <si>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</si>
  <si>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</si>
  <si>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</si>
  <si>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</si>
  <si>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</si>
  <si>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</si>
  <si>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</si>
  <si>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</si>
  <si>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</si>
  <si>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</si>
  <si>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</si>
  <si>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</si>
  <si>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</si>
  <si>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</si>
  <si>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</si>
  <si>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</si>
  <si>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</si>
  <si>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</si>
  <si>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</si>
  <si>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</si>
  <si>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</si>
  <si>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</si>
  <si>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</si>
  <si>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</si>
  <si>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</si>
  <si>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</si>
  <si>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</si>
  <si>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</si>
  <si>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</si>
  <si>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</si>
  <si>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</si>
  <si>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</si>
  <si>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</si>
  <si>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</si>
  <si>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</si>
  <si>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</si>
  <si>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</si>
  <si>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</si>
  <si>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</si>
  <si>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</si>
  <si>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</si>
  <si>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</si>
  <si>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</si>
  <si>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</si>
  <si>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</si>
  <si>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</si>
  <si>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</si>
  <si>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</si>
  <si>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</si>
  <si>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</si>
  <si>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</si>
  <si>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</si>
  <si>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</si>
  <si>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</si>
  <si>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</si>
  <si>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</si>
  <si>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</si>
  <si>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</si>
  <si>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</si>
  <si>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</si>
  <si>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</si>
  <si>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</si>
  <si>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</si>
  <si>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</si>
  <si>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</si>
  <si>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</si>
  <si>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</si>
  <si>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</si>
  <si>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</si>
  <si>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</si>
  <si>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</si>
  <si>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</si>
  <si>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</si>
  <si>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</si>
  <si>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</si>
  <si>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</si>
  <si>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</si>
  <si>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</si>
  <si>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</si>
  <si>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</si>
  <si>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</si>
  <si>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</si>
  <si>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</si>
  <si>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</si>
  <si>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</si>
  <si>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</si>
  <si>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</si>
  <si>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</si>
  <si>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</si>
  <si>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</si>
  <si>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</si>
  <si>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</si>
  <si>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</si>
  <si>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</si>
  <si>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</si>
  <si>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</si>
  <si>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</si>
  <si>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</si>
  <si>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</si>
  <si>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</si>
  <si>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</si>
  <si>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</si>
  <si>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</si>
  <si>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</si>
  <si>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</si>
  <si>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</si>
  <si>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</si>
  <si>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</si>
  <si>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</si>
  <si>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</si>
  <si>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</si>
  <si>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</si>
  <si>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</si>
  <si>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</si>
  <si>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</si>
  <si>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</si>
  <si>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</si>
  <si>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</si>
  <si>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</si>
  <si>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</si>
  <si>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</si>
  <si>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</si>
  <si>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</si>
  <si>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</si>
  <si>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</si>
  <si>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</si>
  <si>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</si>
  <si>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</si>
  <si>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</si>
  <si>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</si>
  <si>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</si>
  <si>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</si>
  <si>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</si>
  <si>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</si>
  <si>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</si>
  <si>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</si>
  <si>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</si>
  <si>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</si>
  <si>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</si>
  <si>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</si>
  <si>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</si>
  <si>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</si>
  <si>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</si>
  <si>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</si>
  <si>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</si>
  <si>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</si>
  <si>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</si>
  <si>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</si>
  <si>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</si>
  <si>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</si>
  <si>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</si>
  <si>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</si>
  <si>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</si>
  <si>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</si>
  <si>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</si>
  <si>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</si>
  <si>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</si>
  <si>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</si>
  <si>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</si>
  <si>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</si>
  <si>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</si>
  <si>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</si>
  <si>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</si>
  <si>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</si>
  <si>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</si>
  <si>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</si>
  <si>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</si>
  <si>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</si>
  <si>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</si>
  <si>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</si>
  <si>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</si>
  <si>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</si>
  <si>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</si>
  <si>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</si>
  <si>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</si>
  <si>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</si>
  <si>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</si>
  <si>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</si>
  <si>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</si>
  <si>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</si>
  <si>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</si>
  <si>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</si>
  <si>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</si>
  <si>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</si>
  <si>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</si>
  <si>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</si>
  <si>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</si>
  <si>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</si>
  <si>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</si>
  <si>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</si>
  <si>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</si>
  <si>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</si>
  <si>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</si>
  <si>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</si>
  <si>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</si>
  <si>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</si>
  <si>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</si>
  <si>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</si>
  <si>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</si>
  <si>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</si>
  <si>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</si>
  <si>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</si>
  <si>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</si>
  <si>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</si>
  <si>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</si>
  <si>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</si>
  <si>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</si>
  <si>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</si>
  <si>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</si>
  <si>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</si>
  <si>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</si>
  <si>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</si>
  <si>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</si>
  <si>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</si>
  <si>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</si>
  <si>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</si>
  <si>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</si>
  <si>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</si>
  <si>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</si>
  <si>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</si>
  <si>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</si>
  <si>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</si>
  <si>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</si>
  <si>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</si>
  <si>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</si>
  <si>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</si>
  <si>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</si>
  <si>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</si>
  <si>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</si>
  <si>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</si>
  <si>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</si>
  <si>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</si>
  <si>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</si>
  <si>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</si>
  <si>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</si>
  <si>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</si>
  <si>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</si>
  <si>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</si>
  <si>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</si>
  <si>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</si>
  <si>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</si>
  <si>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</si>
  <si>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</si>
  <si>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</si>
  <si>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</si>
  <si>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</si>
  <si>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</si>
  <si>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</si>
  <si>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</si>
  <si>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</si>
  <si>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</si>
  <si>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</si>
  <si>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</si>
  <si>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</si>
  <si>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</si>
  <si>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</si>
  <si>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</si>
  <si>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</si>
  <si>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</si>
  <si>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</si>
  <si>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</si>
  <si>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</si>
  <si>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</si>
  <si>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</si>
  <si>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</si>
  <si>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</si>
  <si>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</si>
  <si>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</si>
  <si>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</si>
  <si>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</si>
  <si>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</si>
  <si>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</si>
  <si>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</si>
  <si>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</si>
  <si>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</si>
  <si>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</si>
  <si>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</si>
  <si>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</si>
  <si>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</si>
  <si>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</si>
  <si>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</si>
  <si>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</si>
  <si>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</si>
  <si>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</si>
  <si>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</si>
  <si>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</si>
  <si>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</si>
  <si>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</si>
  <si>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</si>
  <si>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</si>
  <si>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</si>
  <si>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</si>
  <si>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</si>
  <si>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</si>
  <si>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</si>
  <si>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</si>
  <si>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</si>
  <si>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</si>
  <si>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</si>
  <si>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</si>
  <si>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</si>
  <si>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</si>
  <si>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</si>
  <si>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</si>
  <si>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</si>
  <si>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</si>
  <si>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</si>
  <si>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</si>
  <si>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</si>
  <si>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</si>
  <si>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</si>
  <si>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</si>
  <si>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</si>
  <si>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</si>
  <si>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</si>
  <si>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</si>
  <si>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</si>
  <si>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</si>
  <si>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</si>
  <si>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</si>
  <si>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</si>
  <si>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</si>
  <si>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</si>
  <si>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</si>
  <si>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</si>
  <si>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</si>
  <si>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</si>
  <si>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</si>
  <si>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</si>
  <si>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</si>
  <si>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</si>
  <si>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</si>
  <si>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</si>
  <si>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</si>
  <si>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</si>
  <si>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</si>
  <si>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</si>
  <si>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</si>
  <si>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</si>
  <si>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</si>
  <si>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</si>
  <si>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</si>
  <si>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</si>
  <si>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</si>
  <si>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</si>
  <si>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</si>
  <si>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</si>
  <si>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</si>
  <si>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</si>
  <si>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</si>
  <si>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</si>
  <si>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</si>
  <si>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</si>
  <si>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</si>
  <si>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</si>
  <si>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</si>
  <si>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</si>
  <si>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</si>
  <si>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</si>
  <si>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</si>
  <si>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</si>
  <si>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</si>
  <si>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</si>
  <si>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</si>
  <si>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</si>
  <si>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</si>
  <si>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</si>
  <si>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</si>
  <si>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</si>
  <si>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</si>
  <si>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</si>
  <si>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</si>
  <si>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</si>
  <si>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</si>
  <si>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</si>
  <si>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</si>
  <si>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</si>
  <si>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</si>
  <si>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</si>
  <si>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</si>
  <si>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</si>
  <si>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</si>
  <si>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</si>
  <si>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</si>
  <si>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</si>
  <si>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</si>
  <si>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</si>
  <si>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</si>
  <si>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</si>
  <si>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</si>
  <si>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</si>
  <si>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</si>
  <si>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</si>
  <si>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</si>
  <si>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</si>
  <si>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</si>
  <si>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</si>
  <si>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</si>
  <si>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</si>
  <si>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</si>
  <si>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</si>
  <si>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</si>
  <si>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</si>
  <si>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</si>
  <si>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</si>
  <si>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</si>
  <si>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</si>
  <si>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</si>
  <si>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</si>
  <si>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</si>
  <si>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</si>
  <si>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</si>
  <si>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</si>
  <si>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</si>
  <si>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</si>
  <si>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</si>
  <si>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</si>
  <si>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</si>
  <si>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</si>
  <si>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</si>
  <si>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</si>
  <si>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</si>
  <si>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</si>
  <si>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</si>
  <si>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</si>
  <si>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</si>
  <si>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</si>
  <si>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</si>
  <si>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</si>
  <si>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</si>
  <si>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</si>
  <si>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</si>
  <si>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</si>
  <si>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</si>
  <si>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</si>
  <si>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</si>
  <si>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</si>
  <si>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</si>
  <si>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</si>
  <si>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</si>
  <si>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</si>
  <si>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</si>
  <si>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</si>
  <si>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</si>
  <si>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</si>
  <si>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</si>
  <si>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</si>
  <si>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</si>
  <si>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</si>
  <si>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</si>
  <si>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</si>
  <si>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</si>
  <si>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</si>
  <si>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</si>
  <si>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</si>
  <si>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</si>
  <si>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</si>
  <si>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</si>
  <si>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</si>
  <si>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</si>
  <si>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</si>
  <si>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</si>
  <si>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</si>
  <si>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</si>
  <si>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</si>
  <si>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</si>
  <si>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</si>
  <si>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</si>
  <si>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</si>
  <si>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</si>
  <si>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</si>
  <si>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</si>
  <si>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</si>
  <si>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</si>
  <si>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</si>
  <si>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</si>
  <si>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</si>
  <si>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</si>
  <si>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</si>
  <si>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</si>
  <si>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</si>
  <si>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</si>
  <si>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</si>
  <si>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</si>
  <si>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</si>
  <si>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</si>
  <si>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</si>
  <si>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</si>
  <si>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</si>
  <si>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</si>
  <si>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</si>
  <si>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</si>
  <si>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</si>
  <si>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</si>
  <si>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</si>
  <si>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</si>
  <si>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</si>
  <si>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</si>
  <si>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</si>
  <si>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</si>
  <si>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</si>
  <si>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</si>
  <si>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</si>
  <si>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</si>
  <si>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</si>
  <si>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</si>
  <si>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</si>
  <si>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</si>
  <si>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</si>
  <si>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</si>
  <si>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</si>
  <si>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</si>
  <si>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</si>
  <si>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</si>
  <si>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</si>
  <si>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</si>
  <si>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</si>
  <si>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</si>
  <si>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</si>
  <si>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</si>
  <si>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</si>
  <si>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</si>
  <si>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</si>
  <si>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</si>
  <si>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</si>
  <si>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</si>
  <si>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</si>
  <si>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</si>
  <si>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</si>
  <si>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</si>
  <si>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</si>
  <si>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</si>
  <si>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</si>
  <si>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</si>
  <si>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</si>
  <si>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</si>
  <si>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</si>
  <si>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</si>
  <si>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</si>
  <si>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</si>
  <si>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</si>
  <si>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</si>
  <si>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</si>
  <si>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</si>
  <si>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</si>
  <si>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</si>
  <si>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</si>
  <si>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</si>
  <si>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</si>
  <si>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</si>
  <si>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</si>
  <si>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</si>
  <si>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</si>
  <si>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</si>
  <si>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</si>
  <si>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</si>
  <si>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</si>
  <si>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</si>
  <si>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</si>
  <si>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</si>
  <si>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</si>
  <si>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</si>
  <si>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</si>
  <si>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</si>
  <si>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</si>
  <si>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</si>
  <si>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</si>
  <si>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</si>
  <si>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</si>
  <si>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</si>
  <si>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</si>
  <si>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</si>
  <si>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</si>
  <si>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</si>
  <si>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</si>
  <si>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</si>
  <si>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</si>
  <si>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</si>
  <si>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</si>
  <si>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</si>
  <si>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</si>
  <si>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</si>
  <si>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</si>
  <si>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</si>
  <si>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</si>
  <si>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</si>
  <si>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</si>
  <si>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</si>
  <si>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</si>
  <si>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</si>
  <si>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</si>
  <si>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</si>
  <si>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</si>
  <si>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</si>
  <si>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</si>
  <si>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</si>
  <si>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</si>
  <si>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</si>
  <si>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</si>
  <si>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</si>
  <si>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</si>
  <si>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</si>
  <si>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</si>
  <si>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</si>
  <si>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</si>
  <si>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</si>
  <si>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</si>
  <si>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</si>
  <si>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</si>
  <si>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</si>
  <si>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</si>
  <si>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</si>
  <si>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</si>
  <si>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</si>
  <si>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</si>
  <si>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</si>
  <si>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</si>
  <si>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</si>
  <si>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</si>
  <si>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</si>
  <si>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</si>
  <si>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</si>
  <si>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</si>
  <si>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</si>
  <si>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</si>
  <si>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</si>
  <si>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</si>
  <si>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</si>
  <si>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</si>
  <si>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</si>
  <si>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</si>
  <si>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</si>
  <si>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</si>
  <si>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</si>
  <si>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</si>
  <si>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</si>
  <si>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</si>
  <si>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</si>
  <si>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</si>
  <si>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</si>
  <si>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</si>
  <si>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</si>
  <si>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</si>
  <si>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</si>
  <si>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</si>
  <si>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</si>
  <si>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</si>
  <si>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</si>
  <si>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</si>
  <si>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</si>
  <si>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</si>
  <si>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</si>
  <si>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</si>
  <si>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</si>
  <si>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</si>
  <si>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</si>
  <si>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</si>
  <si>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</si>
  <si>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</si>
  <si>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</si>
  <si>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</si>
  <si>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</si>
  <si>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</si>
  <si>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</si>
  <si>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</si>
  <si>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</si>
  <si>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</si>
  <si>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</si>
  <si>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</si>
  <si>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</si>
  <si>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</si>
  <si>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</si>
  <si>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</si>
  <si>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</si>
  <si>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</si>
  <si>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</si>
  <si>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</si>
  <si>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</si>
  <si>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</si>
  <si>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</si>
  <si>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</si>
  <si>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</si>
  <si>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</si>
  <si>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</si>
  <si>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</si>
  <si>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</si>
  <si>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</si>
  <si>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</si>
  <si>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</si>
  <si>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</si>
  <si>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</si>
  <si>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</si>
  <si>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</si>
  <si>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</si>
  <si>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</si>
  <si>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</si>
  <si>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</si>
  <si>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</si>
  <si>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</si>
  <si>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</si>
  <si>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</si>
  <si>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</si>
  <si>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</si>
  <si>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</si>
  <si>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</si>
  <si>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</si>
  <si>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</si>
  <si>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</si>
  <si>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</si>
  <si>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</si>
  <si>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</si>
  <si>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</si>
  <si>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</si>
  <si>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</si>
  <si>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</si>
  <si>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</si>
  <si>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</si>
  <si>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</si>
  <si>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</si>
  <si>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</si>
  <si>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</si>
  <si>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</si>
  <si>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</si>
  <si>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</si>
  <si>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</si>
  <si>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</si>
  <si>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</si>
  <si>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</si>
  <si>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</si>
  <si>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</si>
  <si>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</si>
  <si>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</si>
  <si>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</si>
  <si>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</si>
  <si>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</si>
  <si>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</si>
  <si>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</si>
  <si>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</si>
  <si>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</si>
  <si>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</si>
  <si>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</si>
  <si>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</si>
  <si>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</si>
  <si>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</si>
  <si>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</si>
  <si>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</si>
  <si>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</si>
  <si>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</si>
  <si>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</si>
  <si>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</si>
  <si>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</si>
  <si>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</si>
  <si>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</si>
  <si>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</si>
  <si>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</si>
  <si>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</si>
  <si>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</si>
  <si>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</si>
  <si>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</si>
  <si>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</si>
  <si>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</si>
  <si>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</si>
  <si>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</si>
  <si>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</si>
  <si>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</si>
  <si>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</si>
  <si>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</si>
  <si>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</si>
  <si>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</si>
  <si>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</si>
  <si>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</si>
  <si>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</si>
  <si>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</si>
  <si>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</si>
  <si>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</si>
  <si>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</si>
  <si>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</si>
  <si>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</si>
  <si>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</si>
  <si>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</si>
  <si>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</si>
  <si>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</si>
  <si>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</si>
  <si>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</si>
  <si>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</si>
  <si>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</si>
  <si>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</si>
  <si>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</si>
  <si>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</si>
  <si>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</si>
  <si>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</si>
  <si>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</si>
  <si>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</si>
  <si>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</si>
  <si>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</si>
  <si>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</si>
  <si>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</si>
  <si>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</si>
  <si>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</si>
  <si>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</si>
  <si>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</si>
  <si>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</si>
  <si>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</si>
  <si>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</si>
  <si>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</si>
  <si>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</si>
  <si>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</si>
  <si>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</si>
  <si>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</si>
  <si>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</si>
  <si>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</si>
  <si>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</si>
  <si>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</si>
  <si>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</si>
  <si>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</si>
  <si>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</si>
  <si>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</si>
  <si>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</si>
  <si>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</si>
  <si>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</si>
  <si>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</si>
  <si>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</si>
  <si>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</si>
  <si>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</si>
  <si>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</si>
  <si>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</si>
  <si>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</si>
  <si>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</si>
  <si>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</si>
  <si>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</si>
  <si>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</si>
  <si>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</si>
  <si>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</si>
  <si>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</si>
  <si>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</si>
  <si>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</si>
  <si>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</si>
  <si>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</si>
  <si>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</si>
  <si>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</si>
  <si>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</si>
  <si>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</si>
  <si>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</si>
  <si>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</si>
  <si>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</si>
  <si>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</si>
  <si>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</si>
  <si>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</si>
  <si>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</si>
  <si>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</si>
  <si>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</si>
  <si>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</si>
  <si>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</si>
  <si>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</si>
  <si>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</si>
  <si>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</si>
  <si>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</si>
  <si>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</si>
  <si>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</si>
  <si>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</si>
  <si>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</si>
  <si>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</si>
  <si>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</si>
  <si>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</si>
  <si>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</si>
  <si>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</si>
  <si>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</si>
  <si>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</si>
  <si>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</si>
  <si>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</si>
  <si>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</si>
  <si>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</si>
  <si>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</si>
  <si>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</si>
  <si>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</si>
  <si>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</si>
  <si>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</si>
  <si>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</si>
  <si>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</si>
  <si>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</si>
  <si>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</si>
  <si>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</si>
  <si>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</si>
  <si>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</si>
  <si>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</si>
  <si>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</si>
  <si>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</si>
  <si>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</si>
  <si>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</si>
  <si>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</si>
  <si>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</si>
  <si>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</si>
  <si>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</si>
  <si>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</si>
  <si>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</si>
  <si>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</si>
  <si>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</si>
  <si>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</si>
  <si>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</si>
  <si>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</si>
  <si>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</si>
  <si>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</si>
  <si>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</si>
  <si>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</si>
  <si>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</si>
  <si>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</si>
  <si>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</si>
  <si>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</si>
  <si>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</si>
  <si>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</si>
  <si>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</si>
  <si>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</si>
  <si>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</si>
  <si>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</si>
  <si>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</si>
  <si>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</si>
  <si>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</si>
  <si>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</si>
  <si>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</si>
  <si>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</si>
  <si>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</si>
  <si>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</si>
  <si>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</si>
  <si>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</si>
  <si>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</si>
  <si>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</si>
  <si>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</si>
  <si>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</si>
  <si>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</si>
  <si>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</si>
  <si>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</si>
  <si>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</si>
  <si>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</si>
  <si>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</si>
  <si>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</si>
  <si>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</si>
  <si>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</si>
  <si>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</si>
  <si>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</si>
  <si>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</si>
  <si>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</si>
  <si>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</si>
  <si>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</si>
  <si>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</si>
  <si>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</si>
  <si>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</si>
  <si>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</si>
  <si>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</si>
  <si>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</si>
  <si>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</si>
  <si>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</si>
  <si>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</si>
  <si>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</si>
  <si>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</si>
  <si>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</si>
  <si>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</si>
  <si>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</si>
  <si>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</si>
  <si>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</si>
  <si>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</si>
  <si>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</si>
  <si>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</si>
  <si>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</si>
  <si>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</si>
  <si>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</si>
  <si>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</si>
  <si>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</si>
  <si>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</si>
  <si>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</si>
  <si>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</si>
  <si>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</si>
  <si>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</si>
  <si>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</si>
  <si>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</si>
  <si>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</si>
  <si>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</si>
  <si>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</si>
  <si>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</si>
  <si>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</si>
  <si>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</si>
  <si>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</si>
  <si>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</si>
  <si>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</si>
  <si>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</si>
  <si>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</si>
  <si>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</si>
  <si>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</si>
  <si>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</si>
  <si>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</si>
  <si>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</si>
  <si>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</si>
  <si>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</si>
  <si>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</si>
  <si>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</si>
  <si>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</si>
  <si>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</si>
  <si>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</si>
  <si>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</si>
  <si>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</si>
  <si>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</si>
  <si>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</si>
  <si>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</si>
  <si>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</si>
  <si>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</si>
  <si>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</si>
  <si>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</si>
  <si>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</si>
  <si>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</si>
  <si>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</si>
  <si>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</si>
  <si>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</si>
  <si>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</si>
  <si>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</si>
  <si>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</si>
  <si>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</si>
  <si>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</si>
  <si>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</si>
  <si>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</si>
  <si>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</si>
  <si>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</si>
  <si>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</si>
  <si>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</si>
  <si>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</si>
  <si>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</si>
  <si>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</si>
  <si>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</si>
  <si>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</si>
  <si>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</si>
  <si>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</si>
  <si>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</si>
  <si>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</si>
  <si>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</si>
  <si>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</si>
  <si>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</si>
  <si>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</si>
  <si>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</si>
  <si>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</si>
  <si>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</si>
  <si>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</si>
  <si>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</si>
  <si>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</si>
  <si>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</si>
  <si>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</si>
  <si>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</si>
  <si>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</si>
  <si>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</si>
  <si>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</si>
  <si>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</si>
  <si>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</si>
  <si>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</si>
  <si>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</si>
  <si>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</si>
  <si>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</si>
  <si>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</si>
  <si>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</si>
  <si>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</si>
  <si>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</si>
  <si>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</si>
  <si>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</si>
  <si>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</si>
  <si>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</si>
  <si>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</si>
  <si>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</si>
  <si>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</si>
  <si>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</si>
  <si>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</si>
  <si>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</si>
  <si>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</si>
  <si>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</si>
  <si>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</si>
  <si>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</si>
  <si>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</si>
  <si>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</si>
  <si>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</si>
  <si>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</si>
  <si>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</si>
  <si>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</si>
  <si>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</si>
  <si>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</si>
  <si>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</si>
  <si>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</si>
  <si>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</si>
  <si>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</si>
  <si>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</si>
  <si>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</si>
  <si>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</si>
  <si>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</si>
  <si>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</si>
  <si>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</si>
  <si>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</si>
  <si>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</si>
  <si>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</si>
  <si>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</si>
  <si>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</si>
  <si>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</si>
  <si>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</si>
  <si>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</si>
  <si>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</si>
  <si>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</si>
  <si>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</si>
  <si>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</si>
  <si>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</si>
  <si>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</si>
  <si>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</si>
  <si>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</si>
  <si>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</si>
  <si>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</si>
  <si>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</si>
  <si>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</si>
  <si>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</si>
  <si>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</si>
  <si>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</si>
  <si>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</si>
  <si>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</si>
  <si>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</si>
  <si>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</si>
  <si>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</si>
  <si>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</si>
  <si>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</si>
  <si>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</si>
  <si>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</si>
  <si>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</si>
  <si>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</si>
  <si>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</si>
  <si>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</si>
  <si>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</si>
  <si>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</si>
  <si>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</si>
  <si>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</si>
  <si>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</si>
  <si>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</si>
  <si>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</si>
  <si>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</si>
  <si>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</si>
  <si>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</si>
  <si>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</si>
  <si>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</si>
  <si>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</si>
  <si>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</si>
  <si>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</si>
  <si>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</si>
  <si>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</si>
  <si>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</si>
  <si>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</si>
  <si>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</si>
  <si>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</si>
  <si>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</si>
  <si>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</si>
  <si>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</si>
  <si>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</si>
  <si>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</si>
  <si>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</si>
  <si>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</si>
  <si>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</si>
  <si>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</si>
  <si>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</si>
  <si>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</si>
  <si>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</si>
  <si>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</si>
  <si>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</si>
  <si>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</si>
  <si>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</si>
  <si>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</si>
  <si>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</si>
  <si>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</si>
  <si>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</si>
  <si>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</si>
  <si>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</si>
  <si>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</si>
  <si>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</si>
  <si>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</si>
  <si>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</si>
  <si>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</si>
  <si>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</si>
  <si>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</si>
  <si>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</si>
  <si>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</si>
  <si>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</si>
  <si>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</si>
  <si>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</si>
  <si>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</si>
  <si>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</si>
  <si>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</si>
  <si>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</si>
  <si>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</si>
  <si>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</si>
  <si>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</si>
  <si>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</si>
  <si>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</si>
  <si>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</si>
  <si>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</si>
  <si>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</si>
  <si>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</si>
  <si>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</si>
  <si>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</si>
  <si>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</si>
  <si>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</si>
  <si>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</si>
  <si>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</si>
  <si>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</si>
  <si>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</si>
  <si>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</si>
  <si>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</si>
  <si>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</si>
  <si>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</si>
  <si>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</si>
  <si>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</si>
  <si>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</si>
  <si>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</si>
  <si>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</si>
  <si>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</si>
  <si>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</si>
  <si>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</si>
  <si>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</si>
  <si>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</si>
  <si>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</si>
  <si>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</si>
  <si>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</si>
  <si>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</si>
  <si>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</si>
  <si>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</si>
  <si>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</si>
  <si>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</si>
  <si>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</si>
  <si>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</si>
  <si>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</si>
  <si>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</si>
  <si>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</si>
  <si>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</si>
  <si>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</si>
  <si>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</si>
  <si>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</si>
  <si>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</si>
  <si>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</si>
  <si>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</si>
  <si>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</si>
  <si>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</si>
  <si>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</si>
  <si>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</si>
  <si>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</si>
  <si>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</si>
  <si>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</si>
  <si>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</si>
  <si>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</si>
  <si>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</si>
  <si>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</si>
  <si>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</si>
  <si>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</si>
  <si>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</si>
  <si>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</si>
  <si>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</si>
  <si>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</si>
  <si>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</si>
  <si>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</si>
  <si>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</si>
  <si>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</si>
  <si>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</si>
  <si>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</si>
  <si>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</si>
  <si>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</si>
  <si>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</si>
  <si>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</si>
  <si>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</si>
  <si>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</si>
  <si>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</si>
  <si>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</si>
  <si>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</si>
  <si>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</si>
  <si>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</si>
  <si>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</si>
  <si>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</si>
  <si>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</si>
  <si>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</si>
  <si>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</si>
  <si>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</si>
  <si>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</si>
  <si>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</si>
  <si>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</si>
  <si>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</si>
  <si>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</si>
  <si>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</si>
  <si>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</si>
  <si>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</si>
  <si>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</si>
  <si>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</si>
  <si>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</si>
  <si>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</si>
  <si>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</si>
  <si>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</si>
  <si>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</si>
  <si>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</si>
  <si>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</si>
  <si>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</si>
  <si>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</si>
  <si>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</si>
  <si>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</si>
  <si>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</si>
  <si>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</si>
  <si>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</si>
  <si>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</si>
  <si>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</si>
  <si>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</si>
  <si>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</si>
  <si>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</si>
  <si>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</si>
  <si>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</si>
  <si>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</si>
  <si>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</si>
  <si>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</si>
  <si>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</si>
  <si>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</si>
  <si>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</si>
  <si>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</si>
  <si>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</si>
  <si>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</si>
  <si>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</si>
  <si>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</si>
  <si>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</si>
  <si>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</si>
  <si>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</si>
  <si>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</si>
  <si>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</si>
  <si>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</si>
  <si>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</si>
  <si>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</si>
  <si>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</si>
  <si>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</si>
  <si>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</si>
  <si>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</si>
  <si>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</si>
  <si>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</si>
  <si>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</si>
  <si>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</si>
  <si>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</si>
  <si>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</si>
  <si>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</si>
  <si>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</si>
  <si>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</si>
  <si>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</si>
  <si>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</si>
  <si>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</si>
  <si>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</si>
  <si>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</si>
  <si>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</si>
  <si>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</si>
  <si>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</si>
  <si>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</si>
  <si>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</si>
  <si>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</si>
  <si>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</si>
  <si>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</si>
  <si>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</si>
  <si>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</si>
  <si>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</si>
  <si>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</si>
  <si>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</si>
  <si>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</si>
  <si>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</si>
  <si>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</si>
  <si>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</si>
  <si>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</si>
  <si>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</si>
  <si>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</si>
  <si>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</si>
  <si>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</si>
  <si>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</si>
  <si>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</si>
  <si>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</si>
  <si>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</si>
  <si>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</si>
  <si>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</si>
  <si>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</si>
  <si>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</si>
  <si>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</si>
  <si>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</si>
  <si>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</si>
  <si>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</si>
  <si>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</si>
  <si>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</si>
  <si>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</si>
  <si>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</si>
  <si>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</si>
  <si>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</si>
  <si>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</si>
  <si>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</si>
  <si>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</si>
  <si>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</si>
  <si>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</si>
  <si>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</si>
  <si>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</si>
  <si>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</si>
  <si>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</si>
  <si>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</si>
  <si>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</si>
  <si>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</si>
  <si>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</si>
  <si>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</si>
  <si>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</si>
  <si>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</si>
  <si>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</si>
  <si>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</si>
  <si>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</si>
  <si>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</si>
  <si>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</si>
  <si>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</si>
  <si>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</si>
  <si>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</si>
  <si>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</si>
  <si>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</si>
  <si>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</si>
  <si>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</si>
  <si>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</si>
  <si>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</si>
  <si>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</si>
  <si>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</si>
  <si>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</si>
  <si>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</si>
  <si>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</si>
  <si>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</si>
  <si>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</si>
  <si>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</si>
  <si>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</si>
  <si>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</si>
  <si>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</si>
  <si>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</si>
  <si>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</si>
  <si>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</si>
  <si>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</si>
  <si>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</si>
  <si>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</si>
  <si>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</si>
  <si>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</si>
  <si>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</si>
  <si>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</si>
  <si>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</si>
  <si>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</si>
  <si>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</si>
  <si>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</si>
  <si>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</si>
  <si>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</si>
  <si>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</si>
  <si>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</si>
  <si>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</si>
  <si>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</si>
  <si>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</si>
  <si>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</si>
  <si>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</si>
  <si>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</si>
  <si>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</si>
  <si>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</si>
  <si>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</si>
  <si>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</si>
  <si>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</si>
  <si>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</si>
  <si>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</si>
  <si>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</si>
  <si>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</si>
  <si>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</si>
  <si>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</si>
  <si>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</si>
  <si>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</si>
  <si>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</si>
  <si>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</si>
  <si>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</si>
  <si>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</si>
  <si>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</si>
  <si>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</si>
  <si>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</si>
  <si>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</si>
  <si>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</si>
  <si>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</si>
  <si>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</si>
  <si>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</si>
  <si>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</si>
  <si>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</si>
  <si>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</si>
  <si>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</si>
  <si>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</si>
  <si>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</si>
  <si>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</si>
  <si>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</si>
  <si>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</si>
  <si>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</si>
  <si>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</si>
  <si>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</si>
  <si>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</si>
  <si>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</si>
  <si>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</si>
  <si>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</si>
  <si>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</si>
  <si>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</si>
  <si>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</si>
  <si>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</si>
  <si>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</si>
  <si>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</si>
  <si>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</si>
  <si>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</si>
  <si>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</si>
  <si>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</si>
  <si>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</si>
  <si>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</si>
  <si>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</si>
  <si>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</si>
  <si>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</si>
  <si>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</si>
  <si>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</si>
  <si>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</si>
  <si>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</si>
  <si>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</si>
  <si>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</si>
  <si>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</si>
  <si>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</si>
  <si>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</si>
  <si>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</si>
  <si>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</si>
  <si>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</si>
  <si>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</si>
  <si>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</si>
  <si>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</si>
  <si>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</si>
  <si>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</si>
  <si>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</si>
  <si>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</si>
  <si>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</si>
  <si>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</si>
  <si>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</si>
  <si>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</si>
  <si>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</si>
  <si>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</si>
  <si>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</si>
  <si>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</si>
  <si>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</si>
  <si>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</si>
  <si>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</si>
  <si>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</si>
  <si>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</si>
  <si>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</si>
  <si>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</si>
  <si>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</si>
  <si>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</si>
  <si>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</si>
  <si>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</si>
  <si>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</si>
  <si>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</si>
  <si>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</si>
  <si>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</si>
  <si>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</si>
  <si>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</si>
  <si>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</si>
  <si>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</si>
  <si>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</si>
  <si>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</si>
  <si>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</si>
  <si>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</si>
  <si>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</si>
  <si>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</si>
  <si>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</si>
  <si>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</si>
  <si>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</si>
  <si>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</si>
  <si>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</si>
  <si>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</si>
  <si>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</si>
  <si>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</si>
  <si>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</si>
  <si>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</si>
  <si>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</si>
  <si>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</si>
  <si>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</si>
  <si>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</si>
  <si>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</si>
  <si>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</si>
  <si>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</si>
  <si>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</si>
  <si>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</si>
  <si>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</si>
  <si>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</si>
  <si>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</si>
  <si>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</si>
  <si>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</si>
  <si>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</si>
  <si>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</si>
  <si>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</si>
  <si>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</si>
  <si>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</si>
  <si>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</si>
  <si>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</si>
  <si>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</si>
  <si>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</si>
  <si>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</si>
  <si>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</si>
  <si>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</si>
  <si>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</si>
  <si>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</si>
  <si>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</si>
  <si>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</si>
  <si>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</si>
  <si>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</si>
  <si>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</si>
  <si>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</si>
  <si>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</si>
  <si>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</si>
  <si>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</si>
  <si>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</si>
  <si>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</si>
  <si>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</si>
  <si>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</si>
  <si>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</si>
  <si>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</si>
  <si>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</si>
  <si>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</si>
  <si>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</si>
  <si>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</si>
  <si>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</si>
  <si>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</si>
  <si>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</si>
  <si>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</si>
  <si>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</si>
  <si>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</si>
  <si>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</si>
  <si>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</si>
  <si>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</si>
  <si>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</si>
  <si>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</si>
  <si>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</si>
  <si>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</si>
  <si>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</si>
  <si>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</si>
  <si>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</si>
  <si>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</si>
  <si>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</si>
  <si>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</si>
  <si>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</si>
  <si>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</si>
  <si>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</si>
  <si>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</si>
  <si>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</si>
  <si>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</si>
  <si>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</si>
  <si>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</si>
  <si>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</si>
  <si>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</si>
  <si>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</si>
  <si>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</si>
  <si>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</si>
  <si>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</si>
  <si>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</si>
  <si>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</si>
  <si>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</si>
  <si>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</si>
  <si>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</si>
  <si>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</si>
  <si>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</si>
  <si>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</si>
  <si>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</si>
  <si>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</si>
  <si>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</si>
  <si>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</si>
  <si>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</si>
  <si>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</si>
  <si>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</si>
  <si>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</si>
  <si>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</si>
  <si>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</si>
  <si>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</si>
  <si>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</si>
  <si>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</si>
  <si>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</si>
  <si>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</si>
  <si>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</si>
  <si>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</si>
  <si>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</si>
  <si>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</si>
  <si>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</si>
  <si>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</si>
  <si>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</si>
  <si>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</si>
  <si>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</si>
  <si>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</si>
  <si>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</si>
  <si>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</si>
  <si>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</si>
  <si>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</si>
  <si>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</si>
  <si>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</si>
  <si>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</si>
  <si>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</si>
  <si>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</si>
  <si>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</si>
  <si>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</si>
  <si>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</si>
  <si>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</si>
  <si>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</si>
  <si>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</si>
  <si>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</si>
  <si>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</si>
  <si>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</si>
  <si>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</si>
  <si>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</si>
  <si>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</si>
  <si>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</si>
  <si>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</si>
  <si>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</si>
  <si>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</si>
  <si>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</si>
  <si>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</si>
  <si>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</si>
  <si>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</si>
  <si>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</si>
  <si>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</si>
  <si>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</si>
  <si>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</si>
  <si>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</si>
  <si>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</si>
  <si>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</si>
  <si>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</si>
  <si>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</si>
  <si>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</si>
  <si>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</si>
  <si>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</si>
  <si>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</si>
  <si>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</si>
  <si>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</si>
  <si>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</si>
  <si>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</si>
  <si>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</si>
  <si>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</si>
  <si>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</si>
  <si>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</si>
  <si>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</si>
  <si>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</si>
  <si>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</si>
  <si>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</si>
  <si>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</si>
  <si>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</si>
  <si>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</si>
  <si>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</si>
  <si>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</si>
  <si>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</si>
  <si>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</si>
  <si>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</si>
  <si>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</si>
  <si>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</si>
  <si>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</si>
  <si>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</si>
  <si>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</si>
  <si>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</si>
  <si>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</si>
  <si>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</si>
  <si>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</si>
  <si>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</si>
  <si>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</si>
  <si>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</si>
  <si>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</si>
  <si>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</si>
  <si>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</si>
  <si>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</si>
  <si>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</si>
  <si>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</si>
  <si>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</si>
  <si>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</si>
  <si>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</si>
  <si>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</si>
  <si>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</si>
  <si>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</si>
  <si>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</si>
  <si>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</si>
  <si>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</si>
  <si>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</si>
  <si>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</si>
  <si>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</si>
  <si>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</si>
  <si>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</si>
  <si>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</si>
  <si>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</si>
  <si>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</si>
  <si>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</si>
  <si>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</si>
  <si>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</si>
  <si>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</si>
  <si>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</si>
  <si>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</si>
  <si>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</si>
  <si>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</si>
  <si>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</si>
  <si>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</si>
  <si>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</si>
  <si>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</si>
  <si>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</si>
  <si>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</si>
  <si>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</si>
  <si>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</si>
  <si>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</si>
  <si>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</si>
  <si>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</si>
  <si>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</si>
  <si>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</si>
  <si>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</si>
  <si>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</si>
  <si>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</si>
  <si>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</si>
  <si>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</si>
  <si>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</si>
  <si>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</si>
  <si>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</si>
  <si>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</si>
  <si>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</si>
  <si>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</si>
  <si>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</si>
  <si>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</si>
  <si>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</si>
  <si>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</si>
  <si>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</si>
  <si>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</si>
  <si>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</si>
  <si>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</si>
  <si>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</si>
  <si>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</si>
  <si>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</si>
  <si>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</si>
  <si>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</si>
  <si>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</si>
  <si>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</si>
  <si>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</si>
  <si>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</si>
  <si>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</si>
  <si>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</si>
  <si>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</si>
  <si>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</si>
  <si>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</si>
  <si>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</si>
  <si>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</si>
  <si>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</si>
  <si>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</si>
  <si>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</si>
  <si>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</si>
  <si>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</si>
  <si>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</si>
  <si>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</si>
  <si>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</si>
  <si>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</si>
  <si>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</si>
  <si>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</si>
  <si>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</si>
  <si>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</si>
  <si>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</si>
  <si>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</si>
  <si>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</si>
  <si>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</si>
  <si>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</si>
  <si>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</si>
  <si>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</si>
  <si>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</si>
  <si>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</si>
  <si>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</si>
  <si>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</si>
  <si>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</si>
  <si>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</si>
  <si>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</si>
  <si>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</si>
  <si>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</si>
  <si>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</si>
  <si>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</si>
  <si>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</si>
  <si>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</si>
  <si>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</si>
  <si>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</si>
  <si>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</si>
  <si>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</si>
  <si>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</si>
  <si>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</si>
  <si>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</si>
  <si>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</si>
  <si>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</si>
  <si>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</si>
  <si>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</si>
  <si>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</si>
  <si>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</si>
  <si>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</si>
  <si>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</si>
  <si>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</si>
  <si>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</si>
  <si>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</si>
  <si>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</si>
  <si>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</si>
  <si>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</si>
  <si>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</si>
  <si>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</si>
  <si>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</si>
  <si>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</si>
  <si>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</si>
  <si>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</si>
  <si>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</si>
  <si>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</si>
  <si>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</si>
  <si>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</si>
  <si>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</si>
  <si>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</si>
  <si>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</si>
  <si>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</si>
  <si>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</si>
  <si>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</si>
  <si>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</si>
  <si>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</si>
  <si>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</si>
  <si>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</si>
  <si>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</si>
  <si>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</si>
  <si>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</si>
  <si>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</si>
  <si>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</si>
  <si>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</si>
  <si>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</si>
  <si>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</si>
  <si>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</si>
  <si>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</si>
  <si>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</si>
  <si>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</si>
  <si>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</si>
  <si>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</si>
  <si>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</si>
  <si>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</si>
  <si>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</si>
  <si>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</si>
  <si>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</si>
  <si>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</si>
  <si>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</si>
  <si>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</si>
  <si>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</si>
  <si>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</si>
  <si>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</si>
  <si>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</si>
  <si>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</si>
  <si>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</si>
  <si>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</si>
  <si>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</si>
  <si>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</si>
  <si>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</si>
  <si>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</si>
  <si>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</si>
  <si>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</si>
  <si>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</si>
  <si>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</si>
  <si>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</si>
  <si>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</si>
  <si>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</si>
  <si>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</si>
  <si>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</si>
  <si>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</si>
  <si>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</si>
  <si>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</si>
  <si>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</si>
  <si>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</si>
  <si>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</si>
  <si>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</si>
  <si>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</si>
  <si>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</si>
  <si>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</si>
  <si>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</si>
  <si>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</si>
  <si>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</si>
  <si>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</si>
  <si>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</si>
  <si>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</si>
  <si>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</si>
  <si>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</si>
  <si>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</si>
  <si>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</si>
  <si>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</si>
  <si>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</si>
  <si>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</si>
  <si>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</si>
  <si>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</si>
  <si>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</si>
  <si>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</si>
  <si>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</si>
  <si>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</si>
  <si>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</si>
  <si>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</si>
  <si>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</si>
  <si>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</si>
  <si>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</si>
  <si>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</si>
  <si>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</si>
  <si>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</si>
  <si>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</si>
  <si>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</si>
  <si>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</si>
  <si>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</si>
  <si>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</si>
  <si>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</si>
  <si>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</si>
  <si>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</si>
  <si>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</si>
  <si>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</si>
  <si>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</si>
  <si>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</si>
  <si>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</si>
  <si>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</si>
  <si>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</si>
  <si>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</si>
  <si>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</si>
  <si>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</si>
  <si>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</si>
  <si>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</si>
  <si>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</si>
  <si>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</si>
  <si>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</si>
  <si>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</si>
  <si>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</si>
  <si>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</si>
  <si>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</si>
  <si>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</si>
  <si>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</si>
  <si>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</si>
  <si>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</si>
  <si>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</si>
  <si>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</si>
  <si>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</si>
  <si>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</si>
  <si>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</si>
  <si>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</si>
  <si>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</si>
  <si>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</si>
  <si>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</si>
  <si>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</si>
  <si>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</si>
  <si>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</si>
  <si>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</si>
  <si>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</si>
  <si>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</si>
  <si>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</si>
  <si>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</si>
  <si>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</si>
  <si>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</si>
  <si>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</si>
  <si>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</si>
  <si>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</si>
  <si>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</si>
  <si>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</si>
  <si>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</si>
  <si>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</si>
  <si>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</si>
  <si>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</si>
  <si>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</si>
  <si>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</si>
  <si>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</si>
  <si>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</si>
  <si>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</si>
  <si>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</si>
  <si>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</si>
  <si>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</si>
  <si>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</si>
  <si>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</si>
  <si>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</si>
  <si>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</si>
  <si>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</si>
  <si>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</si>
  <si>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</si>
  <si>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</si>
  <si>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</si>
  <si>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</si>
  <si>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</si>
  <si>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</si>
  <si>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</si>
  <si>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</si>
  <si>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</si>
  <si>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</si>
  <si>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</si>
  <si>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</si>
  <si>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</si>
  <si>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</si>
  <si>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</si>
  <si>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</si>
  <si>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</si>
  <si>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</si>
  <si>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</si>
  <si>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</si>
  <si>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</si>
  <si>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</si>
  <si>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</si>
  <si>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</si>
  <si>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</si>
  <si>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</si>
  <si>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</si>
  <si>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</si>
  <si>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</si>
  <si>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</si>
  <si>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</si>
  <si>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</si>
  <si>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</si>
  <si>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</si>
  <si>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</si>
  <si>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</si>
  <si>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</si>
  <si>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</si>
  <si>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</si>
  <si>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</si>
  <si>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</si>
  <si>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</si>
  <si>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</si>
  <si>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</si>
  <si>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</si>
  <si>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</si>
  <si>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</si>
  <si>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</si>
  <si>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</si>
  <si>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</si>
  <si>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</si>
  <si>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</si>
  <si>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</si>
  <si>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</si>
  <si>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</si>
  <si>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</si>
  <si>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</si>
  <si>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</si>
  <si>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</si>
  <si>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</si>
  <si>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</si>
  <si>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</si>
  <si>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</si>
  <si>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</si>
  <si>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</si>
  <si>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</si>
  <si>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</si>
  <si>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</si>
  <si>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</si>
  <si>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</si>
  <si>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</si>
  <si>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</si>
  <si>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</si>
  <si>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</si>
  <si>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</si>
  <si>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</si>
  <si>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</si>
  <si>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</si>
  <si>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</si>
  <si>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</si>
  <si>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</si>
  <si>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</si>
  <si>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</si>
  <si>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</si>
  <si>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</si>
  <si>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</si>
  <si>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</si>
  <si>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</si>
  <si>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</si>
  <si>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</si>
  <si>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</si>
  <si>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</si>
  <si>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</si>
  <si>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</si>
  <si>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</si>
  <si>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</si>
  <si>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</si>
  <si>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</si>
  <si>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</si>
  <si>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</si>
  <si>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</si>
  <si>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</si>
  <si>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</si>
  <si>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</si>
  <si>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</si>
  <si>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</si>
  <si>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</si>
  <si>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</si>
  <si>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</si>
  <si>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</si>
  <si>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</si>
  <si>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</si>
  <si>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</si>
  <si>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</si>
  <si>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</si>
  <si>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</si>
  <si>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</si>
  <si>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</si>
  <si>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</si>
  <si>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</si>
  <si>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</si>
  <si>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</si>
  <si>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</si>
  <si>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</si>
  <si>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</si>
  <si>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</si>
  <si>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</si>
  <si>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</si>
  <si>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</si>
  <si>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</si>
  <si>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</si>
  <si>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</si>
  <si>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</si>
  <si>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</si>
  <si>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</si>
  <si>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</si>
  <si>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</si>
  <si>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</si>
  <si>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</si>
  <si>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</si>
  <si>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</si>
  <si>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</si>
  <si>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</si>
  <si>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</si>
  <si>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</si>
  <si>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</si>
  <si>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</si>
  <si>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</si>
  <si>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</si>
  <si>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</si>
  <si>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</si>
  <si>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</si>
  <si>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</si>
  <si>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</si>
  <si>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</si>
  <si>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</si>
  <si>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</si>
  <si>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</si>
  <si>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</si>
  <si>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</si>
  <si>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</si>
  <si>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</si>
  <si>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</si>
  <si>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</si>
  <si>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</si>
  <si>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</si>
  <si>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</si>
  <si>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</si>
  <si>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</si>
  <si>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</si>
  <si>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</si>
  <si>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</si>
  <si>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</si>
  <si>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</si>
  <si>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</si>
  <si>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</si>
  <si>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</si>
  <si>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</si>
  <si>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</si>
  <si>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</si>
  <si>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</si>
  <si>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</si>
  <si>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</si>
  <si>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</si>
  <si>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</si>
  <si>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</si>
  <si>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</si>
  <si>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</si>
  <si>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</si>
  <si>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</si>
  <si>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</si>
  <si>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</si>
  <si>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</si>
  <si>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</si>
  <si>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</si>
  <si>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</si>
  <si>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</si>
  <si>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</si>
  <si>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</si>
  <si>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</si>
  <si>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</si>
  <si>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</si>
  <si>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</si>
  <si>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</si>
  <si>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</si>
  <si>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</si>
  <si>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</si>
  <si>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</si>
  <si>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</si>
  <si>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</si>
  <si>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</si>
  <si>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</si>
  <si>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</si>
  <si>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</si>
  <si>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</si>
  <si>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</si>
  <si>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</si>
  <si>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</si>
  <si>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</si>
  <si>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</si>
  <si>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</si>
  <si>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</si>
  <si>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</si>
  <si>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</si>
  <si>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</si>
  <si>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</si>
  <si>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</si>
  <si>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</si>
  <si>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</si>
  <si>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</si>
  <si>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</si>
  <si>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</si>
  <si>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</si>
  <si>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</si>
  <si>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</si>
  <si>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</si>
  <si>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</si>
  <si>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</si>
  <si>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</si>
  <si>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</si>
  <si>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</si>
  <si>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</si>
  <si>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</si>
  <si>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</si>
  <si>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</si>
  <si>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</si>
  <si>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</si>
  <si>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</si>
  <si>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</si>
  <si>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</si>
  <si>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</si>
  <si>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</si>
  <si>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</si>
  <si>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</si>
  <si>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</si>
  <si>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</si>
  <si>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</si>
  <si>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</si>
  <si>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</si>
  <si>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</si>
  <si>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</si>
  <si>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</si>
  <si>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</si>
  <si>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</si>
  <si>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</si>
  <si>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</si>
  <si>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</si>
  <si>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</si>
  <si>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</si>
  <si>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</si>
  <si>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</si>
  <si>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</si>
  <si>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</si>
  <si>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</si>
  <si>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</si>
  <si>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</si>
  <si>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</si>
  <si>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</si>
  <si>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</si>
  <si>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</si>
  <si>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</si>
  <si>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</si>
  <si>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</si>
  <si>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</si>
  <si>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</si>
  <si>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</si>
  <si>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</si>
  <si>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</si>
  <si>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</si>
  <si>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</si>
  <si>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</si>
  <si>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</si>
  <si>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</si>
  <si>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</si>
  <si>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</si>
  <si>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</si>
  <si>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</si>
  <si>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</si>
  <si>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</si>
  <si>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</si>
  <si>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</si>
  <si>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</si>
  <si>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</si>
  <si>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</si>
  <si>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</si>
  <si>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</si>
  <si>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</si>
  <si>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</si>
  <si>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</si>
  <si>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</si>
  <si>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</si>
  <si>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</si>
  <si>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</si>
  <si>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</si>
  <si>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</si>
  <si>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</si>
  <si>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</si>
  <si>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</si>
  <si>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</si>
  <si>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</si>
  <si>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</si>
  <si>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</si>
  <si>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</si>
  <si>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</si>
  <si>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</si>
  <si>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</si>
  <si>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</si>
  <si>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</si>
  <si>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</si>
  <si>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</si>
  <si>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</si>
  <si>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</si>
  <si>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</si>
  <si>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</si>
  <si>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</si>
  <si>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</si>
  <si>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</si>
  <si>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</si>
  <si>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</si>
  <si>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</si>
  <si>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</si>
  <si>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</si>
  <si>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</si>
  <si>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</si>
  <si>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</si>
  <si>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</si>
  <si>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</si>
  <si>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</si>
  <si>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</si>
  <si>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</si>
  <si>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</si>
  <si>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</si>
  <si>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</si>
  <si>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</si>
  <si>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</si>
  <si>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</si>
  <si>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</si>
  <si>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</si>
  <si>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</si>
  <si>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</si>
  <si>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</si>
  <si>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</si>
  <si>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</si>
  <si>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</si>
  <si>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</si>
  <si>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</si>
  <si>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</si>
  <si>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</si>
  <si>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</si>
  <si>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</si>
  <si>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</si>
  <si>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</si>
  <si>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</si>
  <si>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</si>
  <si>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</si>
  <si>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</si>
  <si>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</si>
  <si>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</si>
  <si>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</si>
  <si>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</si>
  <si>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</si>
  <si>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</si>
  <si>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</si>
  <si>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</si>
  <si>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</si>
  <si>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</si>
  <si>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</si>
  <si>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</si>
  <si>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</si>
  <si>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</si>
  <si>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</si>
  <si>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</si>
  <si>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</si>
  <si>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</si>
  <si>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</si>
  <si>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</si>
  <si>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</si>
  <si>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</si>
  <si>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</si>
  <si>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</si>
  <si>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</si>
  <si>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</si>
  <si>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</si>
  <si>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</si>
  <si>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</si>
  <si>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</si>
  <si>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</si>
  <si>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</si>
  <si>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</si>
  <si>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</si>
  <si>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</si>
  <si>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</si>
  <si>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</si>
  <si>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</si>
  <si>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</si>
  <si>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</si>
  <si>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</si>
  <si>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</si>
  <si>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</si>
  <si>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</si>
  <si>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</si>
  <si>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</si>
  <si>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</si>
  <si>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</si>
  <si>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</si>
  <si>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</si>
  <si>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</si>
  <si>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</si>
  <si>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</si>
  <si>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</si>
  <si>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</si>
  <si>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</si>
  <si>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</si>
  <si>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</si>
  <si>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</si>
  <si>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</si>
  <si>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</si>
  <si>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</si>
  <si>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</si>
  <si>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</si>
  <si>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</si>
  <si>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</si>
  <si>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</si>
  <si>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</si>
  <si>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</si>
  <si>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</si>
  <si>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</si>
  <si>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</si>
  <si>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</si>
  <si>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</si>
  <si>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</si>
  <si>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</si>
  <si>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</si>
  <si>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</si>
  <si>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</si>
  <si>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</si>
  <si>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</si>
  <si>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</si>
  <si>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</si>
  <si>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</si>
  <si>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</si>
  <si>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</si>
  <si>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</si>
  <si>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</si>
  <si>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</si>
  <si>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</si>
  <si>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</si>
  <si>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</si>
  <si>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</si>
  <si>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</si>
  <si>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</si>
  <si>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</si>
  <si>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</si>
  <si>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</si>
  <si>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</si>
  <si>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</si>
  <si>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</si>
  <si>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</si>
  <si>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</si>
  <si>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</si>
  <si>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</si>
  <si>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</si>
  <si>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</si>
  <si>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</si>
  <si>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</si>
  <si>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</si>
  <si>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</si>
  <si>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</si>
  <si>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</si>
  <si>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</si>
  <si>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</si>
  <si>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</si>
  <si>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</si>
  <si>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</si>
  <si>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</si>
  <si>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</si>
  <si>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</si>
  <si>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</si>
  <si>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</si>
  <si>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</si>
  <si>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</si>
  <si>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</si>
  <si>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</si>
  <si>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</si>
  <si>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</si>
  <si>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</si>
  <si>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</si>
  <si>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</si>
  <si>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</si>
  <si>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</si>
  <si>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</si>
  <si>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</si>
  <si>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</si>
  <si>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</si>
  <si>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</si>
  <si>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</si>
  <si>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</si>
  <si>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</si>
  <si>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</si>
  <si>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</si>
  <si>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</si>
  <si>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</si>
  <si>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</si>
  <si>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</si>
  <si>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</si>
  <si>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</si>
  <si>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</si>
  <si>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</si>
  <si>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</si>
  <si>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</si>
  <si>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</si>
  <si>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</si>
  <si>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</si>
  <si>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</si>
  <si>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</si>
  <si>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</si>
  <si>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</si>
  <si>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</si>
  <si>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</si>
  <si>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</si>
  <si>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</si>
  <si>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</si>
  <si>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</si>
  <si>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</si>
  <si>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</si>
  <si>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</si>
  <si>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</si>
  <si>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</si>
  <si>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</si>
  <si>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</si>
  <si>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</si>
  <si>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</si>
  <si>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</si>
  <si>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</si>
  <si>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</si>
  <si>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</si>
  <si>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</si>
  <si>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</si>
  <si>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</si>
  <si>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</si>
  <si>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</si>
  <si>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</si>
  <si>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</si>
  <si>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</si>
  <si>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</si>
  <si>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</si>
  <si>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</si>
  <si>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</si>
  <si>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</si>
  <si>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</si>
  <si>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</si>
  <si>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</si>
  <si>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</si>
  <si>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</si>
  <si>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</si>
  <si>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</si>
  <si>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</si>
  <si>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</si>
  <si>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</si>
  <si>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</si>
  <si>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</si>
  <si>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</si>
  <si>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</si>
  <si>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</si>
  <si>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</si>
  <si>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</si>
  <si>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</si>
  <si>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</si>
  <si>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</si>
  <si>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</si>
  <si>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</si>
  <si>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</si>
  <si>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</si>
  <si>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</si>
  <si>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</si>
  <si>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</si>
  <si>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</si>
  <si>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</si>
  <si>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</si>
  <si>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</si>
  <si>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</si>
  <si>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</si>
  <si>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</si>
  <si>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</si>
  <si>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</si>
  <si>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</si>
  <si>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</si>
  <si>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</si>
  <si>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</si>
  <si>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</si>
  <si>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</si>
  <si>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</si>
  <si>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</si>
  <si>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</si>
  <si>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</si>
  <si>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</si>
  <si>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</si>
  <si>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</si>
  <si>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</si>
  <si>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</si>
  <si>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</si>
  <si>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</si>
  <si>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</si>
  <si>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</si>
  <si>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</si>
  <si>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</si>
  <si>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</si>
  <si>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</si>
  <si>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</si>
  <si>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</si>
  <si>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</si>
  <si>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</si>
  <si>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</si>
  <si>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</si>
  <si>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</si>
  <si>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</si>
  <si>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</si>
  <si>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</si>
  <si>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</si>
  <si>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</si>
  <si>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</si>
  <si>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</si>
  <si>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</si>
  <si>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</si>
  <si>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</si>
  <si>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</si>
  <si>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</si>
  <si>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</si>
  <si>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</si>
  <si>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</si>
  <si>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</si>
  <si>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</si>
  <si>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</si>
  <si>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</si>
  <si>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</si>
  <si>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</si>
  <si>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</si>
  <si>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</si>
  <si>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</si>
  <si>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</si>
  <si>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</si>
  <si>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</si>
  <si>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</si>
  <si>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</si>
  <si>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</si>
  <si>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</si>
  <si>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</si>
  <si>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</si>
  <si>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</si>
  <si>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</si>
  <si>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</si>
  <si>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</si>
  <si>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</si>
  <si>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</si>
  <si>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</si>
  <si>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</si>
  <si>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</si>
  <si>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</si>
  <si>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</si>
  <si>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</si>
  <si>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</si>
  <si>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</si>
  <si>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</si>
  <si>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</si>
  <si>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</si>
  <si>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</si>
  <si>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</si>
  <si>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</si>
  <si>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</si>
  <si>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</si>
  <si>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</si>
  <si>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</si>
  <si>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</si>
  <si>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</si>
  <si>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</si>
  <si>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</si>
  <si>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</si>
  <si>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</si>
  <si>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</si>
  <si>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</si>
  <si>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</si>
  <si>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</si>
  <si>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</si>
  <si>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</si>
  <si>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</si>
  <si>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</si>
  <si>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</si>
  <si>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</si>
  <si>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</si>
  <si>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</si>
  <si>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</si>
  <si>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</si>
  <si>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</si>
  <si>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</si>
  <si>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</si>
  <si>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</si>
  <si>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</si>
  <si>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</si>
  <si>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</si>
  <si>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</si>
  <si>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</si>
  <si>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</si>
  <si>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</si>
  <si>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</si>
  <si>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</si>
  <si>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</si>
  <si>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</si>
  <si>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</si>
  <si>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</si>
  <si>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</si>
  <si>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</si>
  <si>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</si>
  <si>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</si>
  <si>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</si>
  <si>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</si>
  <si>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</si>
  <si>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</si>
  <si>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</si>
  <si>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</si>
  <si>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</si>
  <si>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</si>
  <si>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</si>
  <si>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</si>
  <si>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</si>
  <si>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</si>
  <si>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</si>
  <si>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</si>
  <si>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</si>
  <si>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</si>
  <si>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</si>
  <si>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</si>
  <si>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</si>
  <si>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</si>
  <si>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</si>
  <si>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</si>
  <si>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</si>
  <si>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</si>
  <si>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</si>
  <si>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</si>
  <si>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</si>
  <si>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</si>
  <si>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</si>
  <si>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</si>
  <si>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</si>
  <si>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</si>
  <si>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</si>
  <si>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</si>
  <si>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</si>
  <si>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</si>
  <si>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</si>
  <si>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</si>
  <si>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</si>
  <si>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</si>
  <si>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</si>
  <si>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</si>
  <si>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</si>
  <si>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</si>
  <si>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</si>
  <si>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</si>
  <si>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</si>
  <si>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</si>
  <si>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</si>
  <si>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</si>
  <si>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</si>
  <si>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</si>
  <si>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</si>
  <si>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</si>
  <si>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</si>
  <si>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</si>
  <si>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</si>
  <si>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</si>
  <si>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</si>
  <si>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</si>
  <si>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</si>
  <si>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</si>
  <si>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</si>
  <si>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</si>
  <si>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</si>
  <si>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</si>
  <si>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</si>
  <si>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</si>
  <si>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</si>
  <si>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</si>
  <si>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</si>
  <si>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</si>
  <si>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</si>
  <si>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</si>
  <si>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</si>
  <si>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</si>
  <si>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</si>
  <si>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</si>
  <si>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</si>
  <si>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</si>
  <si>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</si>
  <si>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</si>
  <si>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</si>
  <si>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</si>
  <si>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</si>
  <si>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</si>
  <si>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</si>
  <si>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</si>
  <si>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</si>
  <si>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</si>
  <si>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</si>
  <si>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</si>
  <si>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</si>
  <si>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</si>
  <si>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</si>
  <si>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</si>
  <si>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</si>
  <si>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</si>
  <si>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</si>
  <si>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</si>
  <si>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</si>
  <si>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</si>
  <si>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</si>
  <si>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</si>
  <si>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</si>
  <si>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</si>
  <si>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</si>
  <si>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</si>
  <si>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</si>
  <si>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</si>
  <si>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</si>
  <si>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</si>
  <si>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</si>
  <si>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</si>
  <si>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</si>
  <si>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</si>
  <si>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</si>
  <si>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</si>
  <si>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</si>
  <si>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</si>
  <si>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</si>
  <si>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</si>
  <si>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</si>
  <si>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</si>
  <si>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</si>
  <si>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</si>
  <si>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</si>
  <si>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</si>
  <si>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</si>
  <si>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</si>
  <si>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</si>
  <si>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</si>
  <si>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</si>
  <si>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</si>
  <si>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</si>
  <si>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</si>
  <si>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</si>
  <si>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</si>
  <si>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</si>
  <si>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</si>
  <si>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</si>
  <si>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</si>
  <si>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</si>
  <si>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</si>
  <si>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</si>
  <si>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</si>
  <si>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</si>
  <si>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</si>
  <si>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</si>
  <si>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</si>
  <si>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</si>
  <si>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</si>
  <si>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</si>
  <si>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</si>
  <si>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</si>
  <si>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</si>
  <si>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</si>
  <si>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</si>
  <si>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</si>
  <si>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</si>
  <si>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</si>
  <si>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</si>
  <si>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</si>
  <si>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</si>
  <si>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</si>
  <si>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</si>
  <si>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</si>
  <si>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</si>
  <si>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</si>
  <si>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</si>
  <si>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</si>
  <si>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</si>
  <si>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</si>
  <si>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</si>
  <si>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</si>
  <si>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</si>
  <si>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</si>
  <si>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</si>
  <si>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</si>
  <si>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</si>
  <si>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</si>
  <si>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</si>
  <si>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</si>
  <si>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</si>
  <si>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</si>
  <si>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</si>
  <si>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</si>
  <si>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</si>
  <si>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</si>
  <si>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</si>
  <si>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</si>
  <si>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</si>
  <si>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</si>
  <si>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</si>
  <si>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</si>
  <si>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</si>
  <si>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</si>
  <si>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</si>
  <si>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</si>
  <si>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</si>
  <si>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</si>
  <si>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</si>
  <si>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</si>
  <si>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</si>
  <si>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</si>
  <si>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</si>
  <si>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</si>
  <si>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</si>
  <si>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</si>
  <si>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</si>
  <si>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</si>
  <si>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</si>
  <si>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</si>
  <si>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</si>
  <si>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</si>
  <si>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</si>
  <si>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</si>
  <si>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</si>
  <si>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</si>
  <si>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</si>
  <si>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</si>
  <si>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</si>
  <si>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</si>
  <si>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</si>
  <si>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</si>
  <si>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</si>
  <si>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</si>
  <si>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</si>
  <si>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</si>
  <si>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</si>
  <si>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</si>
  <si>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</si>
  <si>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</si>
  <si>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</si>
  <si>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</si>
  <si>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</si>
  <si>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</si>
  <si>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</si>
  <si>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</si>
  <si>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</si>
  <si>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</si>
  <si>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</si>
  <si>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</si>
  <si>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</si>
  <si>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</si>
  <si>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</si>
  <si>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</si>
  <si>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</si>
  <si>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</si>
  <si>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</si>
  <si>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</si>
  <si>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</si>
  <si>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</si>
  <si>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</si>
  <si>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</si>
  <si>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</si>
  <si>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</si>
  <si>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</si>
  <si>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</si>
  <si>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</si>
  <si>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</si>
  <si>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</si>
  <si>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</si>
  <si>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</si>
  <si>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</si>
  <si>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</si>
  <si>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</si>
  <si>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</si>
  <si>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</si>
  <si>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</si>
  <si>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</si>
  <si>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</si>
  <si>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</si>
  <si>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</si>
  <si>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</si>
  <si>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</si>
  <si>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</si>
  <si>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</si>
  <si>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</si>
  <si>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</si>
  <si>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</si>
  <si>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</si>
  <si>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</si>
  <si>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</si>
  <si>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</si>
  <si>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</si>
  <si>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</si>
  <si>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</si>
  <si>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</si>
  <si>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</si>
  <si>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</si>
  <si>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</si>
  <si>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</si>
  <si>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</si>
  <si>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</si>
  <si>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</si>
  <si>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</si>
  <si>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</si>
  <si>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</si>
  <si>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</si>
  <si>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</si>
  <si>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</si>
  <si>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</si>
  <si>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</si>
  <si>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</si>
  <si>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</si>
  <si>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</si>
  <si>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</si>
  <si>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</si>
  <si>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</si>
  <si>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</si>
  <si>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</si>
  <si>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</si>
  <si>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</si>
  <si>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</si>
  <si>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</si>
  <si>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</si>
  <si>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</si>
  <si>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</si>
  <si>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</si>
  <si>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</si>
  <si>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</si>
  <si>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</si>
  <si>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</si>
  <si>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</si>
  <si>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</si>
  <si>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</si>
  <si>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</si>
  <si>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</si>
  <si>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</si>
  <si>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</si>
  <si>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</si>
  <si>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</si>
  <si>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</si>
  <si>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</si>
  <si>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</si>
  <si>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</si>
  <si>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</si>
  <si>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</si>
  <si>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</si>
  <si>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</si>
  <si>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</si>
  <si>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</si>
  <si>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</si>
  <si>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</si>
  <si>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</si>
  <si>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</si>
  <si>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</si>
  <si>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</si>
  <si>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</si>
  <si>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</si>
  <si>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</si>
  <si>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</si>
  <si>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</si>
  <si>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</si>
  <si>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</si>
  <si>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</si>
  <si>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</si>
  <si>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</si>
  <si>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</si>
  <si>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</si>
  <si>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</si>
  <si>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</si>
  <si>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</si>
  <si>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</si>
  <si>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</si>
  <si>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</si>
  <si>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</si>
  <si>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</si>
  <si>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</si>
  <si>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</si>
  <si>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</si>
  <si>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</si>
  <si>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</si>
  <si>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</si>
  <si>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</si>
  <si>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</si>
  <si>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</si>
  <si>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</si>
  <si>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</si>
  <si>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</si>
  <si>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</si>
  <si>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</si>
  <si>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</si>
  <si>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</si>
  <si>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</si>
  <si>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</si>
  <si>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</si>
  <si>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</si>
  <si>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</si>
  <si>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</si>
  <si>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</si>
  <si>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</si>
  <si>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</si>
  <si>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</si>
  <si>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</si>
  <si>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</si>
  <si>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</si>
  <si>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</si>
  <si>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</si>
  <si>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</si>
  <si>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</si>
  <si>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</si>
  <si>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</si>
  <si>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</si>
  <si>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</si>
  <si>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</si>
  <si>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</si>
  <si>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</si>
  <si>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</si>
  <si>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</si>
  <si>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</si>
  <si>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</si>
  <si>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</si>
  <si>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</si>
  <si>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</si>
  <si>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</si>
  <si>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</si>
  <si>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</si>
  <si>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</si>
  <si>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</si>
  <si>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</si>
  <si>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</si>
  <si>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</si>
  <si>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</si>
  <si>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</si>
  <si>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</si>
  <si>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</si>
  <si>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</si>
  <si>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</si>
  <si>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</si>
  <si>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</si>
  <si>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</si>
  <si>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</si>
  <si>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</si>
  <si>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</si>
  <si>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</si>
  <si>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</si>
  <si>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</si>
  <si>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</si>
  <si>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</si>
  <si>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</si>
  <si>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</si>
  <si>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</si>
  <si>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</si>
  <si>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</si>
  <si>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</si>
  <si>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</si>
  <si>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</si>
  <si>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</si>
  <si>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</si>
  <si>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</si>
  <si>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</si>
  <si>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</si>
  <si>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</si>
  <si>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</si>
  <si>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</si>
  <si>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</si>
  <si>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</si>
  <si>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</si>
  <si>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</si>
  <si>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</si>
  <si>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</si>
  <si>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</si>
  <si>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</si>
  <si>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</si>
  <si>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</si>
  <si>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</si>
  <si>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</si>
  <si>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</si>
  <si>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</si>
  <si>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</si>
  <si>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</si>
  <si>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</si>
  <si>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</si>
  <si>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</si>
  <si>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</si>
  <si>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</si>
  <si>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</si>
  <si>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</si>
  <si>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</si>
  <si>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</si>
  <si>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</si>
  <si>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</si>
  <si>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</si>
  <si>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</si>
  <si>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</si>
  <si>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</si>
  <si>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</si>
  <si>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</si>
  <si>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</si>
  <si>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</si>
  <si>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</si>
  <si>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</si>
  <si>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</si>
  <si>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</si>
  <si>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</si>
  <si>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</si>
  <si>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</si>
  <si>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</si>
  <si>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</si>
  <si>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</si>
  <si>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</si>
  <si>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</si>
  <si>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</si>
  <si>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</si>
  <si>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</si>
  <si>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</si>
  <si>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</si>
  <si>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</si>
  <si>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</si>
  <si>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</si>
  <si>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</si>
  <si>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</si>
  <si>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</si>
  <si>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</si>
  <si>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</si>
  <si>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</si>
  <si>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</si>
  <si>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</si>
  <si>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</si>
  <si>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</si>
  <si>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</si>
  <si>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</si>
  <si>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</si>
  <si>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</si>
  <si>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</si>
  <si>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</si>
  <si>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</si>
  <si>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</si>
  <si>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</si>
  <si>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</si>
  <si>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</si>
  <si>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</si>
  <si>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</si>
  <si>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</si>
  <si>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</si>
  <si>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</si>
  <si>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</si>
  <si>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</si>
  <si>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</si>
  <si>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</si>
  <si>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</si>
  <si>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</si>
  <si>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</si>
  <si>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</si>
  <si>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</si>
  <si>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</si>
  <si>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</si>
  <si>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</si>
  <si>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</si>
  <si>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</si>
  <si>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</si>
  <si>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</si>
  <si>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</si>
  <si>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</si>
  <si>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</si>
  <si>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</si>
  <si>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</si>
  <si>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</si>
  <si>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</si>
  <si>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</si>
  <si>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</si>
  <si>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</si>
  <si>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</si>
  <si>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</si>
  <si>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</si>
  <si>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</si>
  <si>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</si>
  <si>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</si>
  <si>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</si>
  <si>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</si>
  <si>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</si>
  <si>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</si>
  <si>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</si>
  <si>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</si>
  <si>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</si>
  <si>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</si>
  <si>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</si>
  <si>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</si>
  <si>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</si>
  <si>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</si>
  <si>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</si>
  <si>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</si>
  <si>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</si>
  <si>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</si>
  <si>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</si>
  <si>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</si>
  <si>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</si>
  <si>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</si>
  <si>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</si>
  <si>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</si>
  <si>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</si>
  <si>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</si>
  <si>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</si>
  <si>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</si>
  <si>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</si>
  <si>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</si>
  <si>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</si>
  <si>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</si>
  <si>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</si>
  <si>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</si>
  <si>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</si>
  <si>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</si>
  <si>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</si>
  <si>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</si>
  <si>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</si>
  <si>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</si>
  <si>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</si>
  <si>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</si>
  <si>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</si>
  <si>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</si>
  <si>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</si>
  <si>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</si>
  <si>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</si>
  <si>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</si>
  <si>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</si>
  <si>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</si>
  <si>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</si>
  <si>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</si>
  <si>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</si>
  <si>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</si>
  <si>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</si>
  <si>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</si>
  <si>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</si>
  <si>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</si>
  <si>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</si>
  <si>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</si>
  <si>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</si>
  <si>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</si>
  <si>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</si>
  <si>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</si>
  <si>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</si>
  <si>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</si>
  <si>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</si>
  <si>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</si>
  <si>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</si>
  <si>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</si>
  <si>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</si>
  <si>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</si>
  <si>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</si>
  <si>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</si>
  <si>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</si>
  <si>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</si>
  <si>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</si>
  <si>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</si>
  <si>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</si>
  <si>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</si>
  <si>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</si>
  <si>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</si>
  <si>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</si>
  <si>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</si>
  <si>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</si>
  <si>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</si>
  <si>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</si>
  <si>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</si>
  <si>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</si>
  <si>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</si>
  <si>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</si>
  <si>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</si>
  <si>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</si>
  <si>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</si>
  <si>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</si>
  <si>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</si>
  <si>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</si>
  <si>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</si>
  <si>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</si>
  <si>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</si>
  <si>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</si>
  <si>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</si>
  <si>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</si>
  <si>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</si>
  <si>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</si>
  <si>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</si>
  <si>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</si>
  <si>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</si>
  <si>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</si>
  <si>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</si>
  <si>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</si>
  <si>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</si>
  <si>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</si>
  <si>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</si>
  <si>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</si>
  <si>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</si>
  <si>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</si>
  <si>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</si>
  <si>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</si>
  <si>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</si>
  <si>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</si>
  <si>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</si>
  <si>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</si>
  <si>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</si>
  <si>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</si>
  <si>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</si>
  <si>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</si>
  <si>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</si>
  <si>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</si>
  <si>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</si>
  <si>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</si>
  <si>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</si>
  <si>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</si>
  <si>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</si>
  <si>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</si>
  <si>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</si>
  <si>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</si>
  <si>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</si>
  <si>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</si>
  <si>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</si>
  <si>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</si>
  <si>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</si>
  <si>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</si>
  <si>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</si>
  <si>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</si>
  <si>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</si>
  <si>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</si>
  <si>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</si>
  <si>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</si>
  <si>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</si>
  <si>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</si>
  <si>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</si>
  <si>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</si>
  <si>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</si>
  <si>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</si>
  <si>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</si>
  <si>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</si>
  <si>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</si>
  <si>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</si>
  <si>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</si>
  <si>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</si>
  <si>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</si>
  <si>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</si>
  <si>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</si>
  <si>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</si>
  <si>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</si>
  <si>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</si>
  <si>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</si>
  <si>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</si>
  <si>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</si>
  <si>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</si>
  <si>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</si>
  <si>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</si>
  <si>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</si>
  <si>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</si>
  <si>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</si>
  <si>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</si>
  <si>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</si>
  <si>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</si>
  <si>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</si>
  <si>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</si>
  <si>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</si>
  <si>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</si>
  <si>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</si>
  <si>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</si>
  <si>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</si>
  <si>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</si>
  <si>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</si>
  <si>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</si>
  <si>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</si>
  <si>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</si>
  <si>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</si>
  <si>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</si>
  <si>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</si>
  <si>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</si>
  <si>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</si>
  <si>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</si>
  <si>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</si>
  <si>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</si>
  <si>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</si>
  <si>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</si>
  <si>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</si>
  <si>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</si>
  <si>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</si>
  <si>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</si>
  <si>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</si>
  <si>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</si>
  <si>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</si>
  <si>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</si>
  <si>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</si>
  <si>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</si>
  <si>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</si>
  <si>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</si>
  <si>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</si>
  <si>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</si>
  <si>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</si>
  <si>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</si>
  <si>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</si>
  <si>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</si>
  <si>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</si>
  <si>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</si>
  <si>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</si>
  <si>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</si>
  <si>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</si>
  <si>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</si>
  <si>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</si>
  <si>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</si>
  <si>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</si>
  <si>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</si>
  <si>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</si>
  <si>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</si>
  <si>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</si>
  <si>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</si>
  <si>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</si>
  <si>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</si>
  <si>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</si>
  <si>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</si>
  <si>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</si>
  <si>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</si>
  <si>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</si>
  <si>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</si>
  <si>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</si>
  <si>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</si>
  <si>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</si>
  <si>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</si>
  <si>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</si>
  <si>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</si>
  <si>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</si>
  <si>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</si>
  <si>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</si>
  <si>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</si>
  <si>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</si>
  <si>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</si>
  <si>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</si>
  <si>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</si>
  <si>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</si>
  <si>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</si>
  <si>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</si>
  <si>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</si>
  <si>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</si>
  <si>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</si>
  <si>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</si>
  <si>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</si>
  <si>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</si>
  <si>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</si>
  <si>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</si>
  <si>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</si>
  <si>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</si>
  <si>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</si>
  <si>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</si>
  <si>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</si>
  <si>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</si>
  <si>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</si>
  <si>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</si>
  <si>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</si>
  <si>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</si>
  <si>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</si>
  <si>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</si>
  <si>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</si>
  <si>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</si>
  <si>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</si>
  <si>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</si>
  <si>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</si>
  <si>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</si>
  <si>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</si>
  <si>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</si>
  <si>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</si>
  <si>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</si>
  <si>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</si>
  <si>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</si>
  <si>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</si>
  <si>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</si>
  <si>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</si>
  <si>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</si>
  <si>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</si>
  <si>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</si>
  <si>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</si>
  <si>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</si>
  <si>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</si>
  <si>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</si>
  <si>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</si>
  <si>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</si>
  <si>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</si>
  <si>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</si>
  <si>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</si>
  <si>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</si>
  <si>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</si>
  <si>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</si>
  <si>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</si>
  <si>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</si>
  <si>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</si>
  <si>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</si>
  <si>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</si>
  <si>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</si>
  <si>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</si>
  <si>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</si>
  <si>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</si>
  <si>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</si>
  <si>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</si>
  <si>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</si>
  <si>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</si>
  <si>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</si>
  <si>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</si>
  <si>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</si>
  <si>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</si>
  <si>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</si>
  <si>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</si>
  <si>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</si>
  <si>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</si>
  <si>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</si>
  <si>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</si>
  <si>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</si>
  <si>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</si>
  <si>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</si>
  <si>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</si>
  <si>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</si>
  <si>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</si>
  <si>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</si>
  <si>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</si>
  <si>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</si>
  <si>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</si>
  <si>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</si>
  <si>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</si>
  <si>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</si>
  <si>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</si>
  <si>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</si>
  <si>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</si>
  <si>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</si>
  <si>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</si>
  <si>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</si>
  <si>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</si>
  <si>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</si>
  <si>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</si>
  <si>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</si>
  <si>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</si>
  <si>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</si>
  <si>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</si>
  <si>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</si>
  <si>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</si>
  <si>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</si>
  <si>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</si>
  <si>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</si>
  <si>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</si>
  <si>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</si>
  <si>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</si>
  <si>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</si>
  <si>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</si>
  <si>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</si>
  <si>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</si>
  <si>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</si>
  <si>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</si>
  <si>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</si>
  <si>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</si>
  <si>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</si>
  <si>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</si>
  <si>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</si>
  <si>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</si>
  <si>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</si>
  <si>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</si>
  <si>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</si>
  <si>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</si>
  <si>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</si>
  <si>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</si>
  <si>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</si>
  <si>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</si>
  <si>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</si>
  <si>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</si>
  <si>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</si>
  <si>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</si>
  <si>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</si>
  <si>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</si>
  <si>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</si>
  <si>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</si>
  <si>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</si>
  <si>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</si>
  <si>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</si>
  <si>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</si>
  <si>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</si>
  <si>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</si>
  <si>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</si>
  <si>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</si>
  <si>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</si>
  <si>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</si>
  <si>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</si>
  <si>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</si>
  <si>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</si>
  <si>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</si>
  <si>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</si>
  <si>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</si>
  <si>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</si>
  <si>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</si>
  <si>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</si>
  <si>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</si>
  <si>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</si>
  <si>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</si>
  <si>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</si>
  <si>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</si>
  <si>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</si>
  <si>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</si>
  <si>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</si>
  <si>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</si>
  <si>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</si>
  <si>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</si>
  <si>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</si>
  <si>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</si>
  <si>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</si>
  <si>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</si>
  <si>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</si>
  <si>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</si>
  <si>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</si>
  <si>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</si>
  <si>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</si>
  <si>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</si>
  <si>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</si>
  <si>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</si>
  <si>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</si>
  <si>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</si>
  <si>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</si>
  <si>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</si>
  <si>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</si>
  <si>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</si>
  <si>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</si>
  <si>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</si>
  <si>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</si>
  <si>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</si>
  <si>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</si>
  <si>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</si>
  <si>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</si>
  <si>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</si>
  <si>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</si>
  <si>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</si>
  <si>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</si>
  <si>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</si>
  <si>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</si>
  <si>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</si>
  <si>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</si>
  <si>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</si>
  <si>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</si>
  <si>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</si>
  <si>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</si>
  <si>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</si>
  <si>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</si>
  <si>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</si>
  <si>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</si>
  <si>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</si>
  <si>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</si>
  <si>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</si>
  <si>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</si>
  <si>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</si>
  <si>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</si>
  <si>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</si>
  <si>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</si>
  <si>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</si>
  <si>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</si>
  <si>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</si>
  <si>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</si>
  <si>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</si>
  <si>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</si>
  <si>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</si>
  <si>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</si>
  <si>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</si>
  <si>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</si>
  <si>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</si>
  <si>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</si>
  <si>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</si>
  <si>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</si>
  <si>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</si>
  <si>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</si>
  <si>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</si>
  <si>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</si>
  <si>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</si>
  <si>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</si>
  <si>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</si>
  <si>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</si>
  <si>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</si>
  <si>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</si>
  <si>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</si>
  <si>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</si>
  <si>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</si>
  <si>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</si>
  <si>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</si>
  <si>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</si>
  <si>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</si>
  <si>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</si>
  <si>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</si>
  <si>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</si>
  <si>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</si>
  <si>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</si>
  <si>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</si>
  <si>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</si>
  <si>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</si>
  <si>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</si>
  <si>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</si>
  <si>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</si>
  <si>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</si>
  <si>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</si>
  <si>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</si>
  <si>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</si>
  <si>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</si>
  <si>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</si>
  <si>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</si>
  <si>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</si>
  <si>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</si>
  <si>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</si>
  <si>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</si>
  <si>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</si>
  <si>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</si>
  <si>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</si>
  <si>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</si>
  <si>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</si>
  <si>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</si>
  <si>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</si>
  <si>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</si>
  <si>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</si>
  <si>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</si>
  <si>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</si>
  <si>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</si>
  <si>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</si>
  <si>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</si>
  <si>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</si>
  <si>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</si>
  <si>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</si>
  <si>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</si>
  <si>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</si>
  <si>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</si>
  <si>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</si>
  <si>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</si>
  <si>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</si>
  <si>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</si>
  <si>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</si>
  <si>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</si>
  <si>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</si>
  <si>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</si>
  <si>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</si>
  <si>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</si>
  <si>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</si>
  <si>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</si>
  <si>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</si>
  <si>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</si>
  <si>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</si>
  <si>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</si>
  <si>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</si>
  <si>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</si>
  <si>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</si>
  <si>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</si>
  <si>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</si>
  <si>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</si>
  <si>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</si>
  <si>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</si>
  <si>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</si>
  <si>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</si>
  <si>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</si>
  <si>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</si>
  <si>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</si>
  <si>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</si>
  <si>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</si>
  <si>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</si>
  <si>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</si>
  <si>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</si>
  <si>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</si>
  <si>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</si>
  <si>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</si>
  <si>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</si>
  <si>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</si>
  <si>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</si>
  <si>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</si>
  <si>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</si>
  <si>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</si>
  <si>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</si>
  <si>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</si>
  <si>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</si>
  <si>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</si>
  <si>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</si>
  <si>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</si>
  <si>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</si>
  <si>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</si>
  <si>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</si>
  <si>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</si>
  <si>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</si>
  <si>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</si>
  <si>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</si>
  <si>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</si>
  <si>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</si>
  <si>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</si>
  <si>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</si>
  <si>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</si>
  <si>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</si>
  <si>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</si>
  <si>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</si>
  <si>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</si>
  <si>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</si>
  <si>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</si>
  <si>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</si>
  <si>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</si>
  <si>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</si>
  <si>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</si>
  <si>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</si>
  <si>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</si>
  <si>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</si>
  <si>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</si>
  <si>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</si>
  <si>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</si>
  <si>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</si>
  <si>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</si>
  <si>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</si>
  <si>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</si>
  <si>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</si>
  <si>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</si>
  <si>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</si>
  <si>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</si>
  <si>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</si>
  <si>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</si>
  <si>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</si>
  <si>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</si>
  <si>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</si>
  <si>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</si>
  <si>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</si>
  <si>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</si>
  <si>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</si>
  <si>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</si>
  <si>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</si>
  <si>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</si>
  <si>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</si>
  <si>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</si>
  <si>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</si>
  <si>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</si>
  <si>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</si>
  <si>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</si>
  <si>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</si>
  <si>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</si>
  <si>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</si>
  <si>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</si>
  <si>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</si>
  <si>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</si>
  <si>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</si>
  <si>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</si>
  <si>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</si>
  <si>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</si>
  <si>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</si>
  <si>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</si>
  <si>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</si>
  <si>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</si>
  <si>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</si>
  <si>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</si>
  <si>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</si>
  <si>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</si>
  <si>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</si>
  <si>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</si>
  <si>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</si>
  <si>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</si>
  <si>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</si>
  <si>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</si>
  <si>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</si>
  <si>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</si>
  <si>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</si>
  <si>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</si>
  <si>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</si>
  <si>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</si>
  <si>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</si>
  <si>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</si>
  <si>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</si>
  <si>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</si>
  <si>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</si>
  <si>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</si>
  <si>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</si>
  <si>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</si>
  <si>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</si>
  <si>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</si>
  <si>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</si>
  <si>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</si>
  <si>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</si>
  <si>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</si>
  <si>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</si>
  <si>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</si>
  <si>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</si>
  <si>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</si>
  <si>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</si>
  <si>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</si>
  <si>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</si>
  <si>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</si>
  <si>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</si>
  <si>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</si>
  <si>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</si>
  <si>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</si>
  <si>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</si>
  <si>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</si>
  <si>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</si>
  <si>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</si>
  <si>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</si>
  <si>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</si>
  <si>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</si>
  <si>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</si>
  <si>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</si>
  <si>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</si>
  <si>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</si>
  <si>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</si>
  <si>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</si>
  <si>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</si>
  <si>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</si>
  <si>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</si>
  <si>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</si>
  <si>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</si>
  <si>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</si>
  <si>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</si>
  <si>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</si>
  <si>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</si>
  <si>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</si>
  <si>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</si>
  <si>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</si>
  <si>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</si>
  <si>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</si>
  <si>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</si>
  <si>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</si>
  <si>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</si>
  <si>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</si>
  <si>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</si>
  <si>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</si>
  <si>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</si>
  <si>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</si>
  <si>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</si>
  <si>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</si>
  <si>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</si>
  <si>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</si>
  <si>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</si>
  <si>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</si>
  <si>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</si>
  <si>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</si>
  <si>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</si>
  <si>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</si>
  <si>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</si>
  <si>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</si>
  <si>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</si>
  <si>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</si>
  <si>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</si>
  <si>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</si>
  <si>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</si>
  <si>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</si>
  <si>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</si>
  <si>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</si>
  <si>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</si>
  <si>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</si>
  <si>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</si>
  <si>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</si>
  <si>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</si>
  <si>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</si>
  <si>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</si>
  <si>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</si>
  <si>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</si>
  <si>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</si>
  <si>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</si>
  <si>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</si>
  <si>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</si>
  <si>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</si>
  <si>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</si>
  <si>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</si>
  <si>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</si>
  <si>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</si>
  <si>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</si>
  <si>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</si>
  <si>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</si>
  <si>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</si>
  <si>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</si>
  <si>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</si>
  <si>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</si>
  <si>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</si>
  <si>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</si>
  <si>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</si>
  <si>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</si>
  <si>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</si>
  <si>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</si>
  <si>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</si>
  <si>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</si>
  <si>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</si>
  <si>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</si>
  <si>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</si>
  <si>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</si>
  <si>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</si>
  <si>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</si>
  <si>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</si>
  <si>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</si>
  <si>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</si>
  <si>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</si>
  <si>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</si>
  <si>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</si>
  <si>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</si>
  <si>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</si>
  <si>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</si>
  <si>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</si>
  <si>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</si>
  <si>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</si>
  <si>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</si>
  <si>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</si>
  <si>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</si>
  <si>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</si>
  <si>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</si>
  <si>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</si>
  <si>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</si>
  <si>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</si>
  <si>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</si>
  <si>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</si>
  <si>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</si>
  <si>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</si>
  <si>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</si>
  <si>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</si>
  <si>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</si>
  <si>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</si>
  <si>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</si>
  <si>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</si>
  <si>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</si>
  <si>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</si>
  <si>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</si>
  <si>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</si>
  <si>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</si>
  <si>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</si>
  <si>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</si>
  <si>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</si>
  <si>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</si>
  <si>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</si>
  <si>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</si>
  <si>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</si>
  <si>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</si>
  <si>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</si>
  <si>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</si>
  <si>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</si>
  <si>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</si>
  <si>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</si>
  <si>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</si>
  <si>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</si>
  <si>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</si>
  <si>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</si>
  <si>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</si>
  <si>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</si>
  <si>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</si>
  <si>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</si>
  <si>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</si>
  <si>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</si>
  <si>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</si>
  <si>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</si>
  <si>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</si>
  <si>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</si>
  <si>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</si>
  <si>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</si>
  <si>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</si>
  <si>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</si>
  <si>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</si>
  <si>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</si>
  <si>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</si>
  <si>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</si>
  <si>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</si>
  <si>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</si>
  <si>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</si>
  <si>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</si>
  <si>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</si>
  <si>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</si>
  <si>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</si>
  <si>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</si>
  <si>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</si>
  <si>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</si>
  <si>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</si>
  <si>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</si>
  <si>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</si>
  <si>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</si>
  <si>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</si>
  <si>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</si>
  <si>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</si>
  <si>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</si>
  <si>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</si>
  <si>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</si>
  <si>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</si>
  <si>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</si>
  <si>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</si>
  <si>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</si>
  <si>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</si>
  <si>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</si>
  <si>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</si>
  <si>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</si>
  <si>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</si>
  <si>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</si>
  <si>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</si>
  <si>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</si>
  <si>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</si>
  <si>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</si>
  <si>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</si>
  <si>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</si>
  <si>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</si>
  <si>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</si>
  <si>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</si>
  <si>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</si>
  <si>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</si>
  <si>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</si>
  <si>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</si>
  <si>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</si>
  <si>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</si>
  <si>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</si>
  <si>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</si>
  <si>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</si>
  <si>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</si>
  <si>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</si>
  <si>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</si>
  <si>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</si>
  <si>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</si>
  <si>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</si>
  <si>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</si>
  <si>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</si>
  <si>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</si>
  <si>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</si>
  <si>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</si>
  <si>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</si>
  <si>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</si>
  <si>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</si>
  <si>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</si>
  <si>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</si>
  <si>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</si>
  <si>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</si>
  <si>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</si>
  <si>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</si>
  <si>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</si>
  <si>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</si>
  <si>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</si>
  <si>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</si>
  <si>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</si>
  <si>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</si>
  <si>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</si>
  <si>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</si>
  <si>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</si>
  <si>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</si>
  <si>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</si>
  <si>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</si>
  <si>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</si>
  <si>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</si>
  <si>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</si>
  <si>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</si>
  <si>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</si>
  <si>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</si>
  <si>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</si>
  <si>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</si>
  <si>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</si>
  <si>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</si>
  <si>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</si>
  <si>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</si>
  <si>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</si>
  <si>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</si>
  <si>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</si>
  <si>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</si>
  <si>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</si>
  <si>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</si>
  <si>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</si>
  <si>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</si>
  <si>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</si>
  <si>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</si>
  <si>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</si>
  <si>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</si>
  <si>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</si>
  <si>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</si>
  <si>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</si>
  <si>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</si>
  <si>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</si>
  <si>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</si>
  <si>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</si>
  <si>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</si>
  <si>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</si>
  <si>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</si>
  <si>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</si>
  <si>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</si>
  <si>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</si>
  <si>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</si>
  <si>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</si>
  <si>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</si>
  <si>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</si>
  <si>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</si>
  <si>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</si>
  <si>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</si>
  <si>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</si>
  <si>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</si>
  <si>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</si>
  <si>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</si>
  <si>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</si>
  <si>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</si>
  <si>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</si>
  <si>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</si>
  <si>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</si>
  <si>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</si>
  <si>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</si>
  <si>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</si>
  <si>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</si>
  <si>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</si>
  <si>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</si>
  <si>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</si>
  <si>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</si>
  <si>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</si>
  <si>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</si>
  <si>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</si>
  <si>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</si>
  <si>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</si>
  <si>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</si>
  <si>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</si>
  <si>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</si>
  <si>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</si>
  <si>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</si>
  <si>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</si>
  <si>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</si>
  <si>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</si>
  <si>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</si>
  <si>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</si>
  <si>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</si>
  <si>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</si>
  <si>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</si>
  <si>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</si>
  <si>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</si>
  <si>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</si>
  <si>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</si>
  <si>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</si>
  <si>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</si>
  <si>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</si>
  <si>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</si>
  <si>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</si>
  <si>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</si>
  <si>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</si>
  <si>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</si>
  <si>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</si>
  <si>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</si>
  <si>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</si>
  <si>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</si>
  <si>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</si>
  <si>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</si>
  <si>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</si>
  <si>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</si>
  <si>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</si>
  <si>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</si>
  <si>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</si>
  <si>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</si>
  <si>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</si>
  <si>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</si>
  <si>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</si>
  <si>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</si>
  <si>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</si>
  <si>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</si>
  <si>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</si>
  <si>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</si>
  <si>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</si>
  <si>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</si>
  <si>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</si>
  <si>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</si>
  <si>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</si>
  <si>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</si>
  <si>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</si>
  <si>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</si>
  <si>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</si>
  <si>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</si>
  <si>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</si>
  <si>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</si>
  <si>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</si>
  <si>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</si>
  <si>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</si>
  <si>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</si>
  <si>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</si>
  <si>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</si>
  <si>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</si>
  <si>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</si>
  <si>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</si>
  <si>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</si>
  <si>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</si>
  <si>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</si>
  <si>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</si>
  <si>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</si>
  <si>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</si>
  <si>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</si>
  <si>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</si>
  <si>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</si>
  <si>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</si>
  <si>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</si>
  <si>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</si>
  <si>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</si>
  <si>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</si>
  <si>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</si>
  <si>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</si>
  <si>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</si>
  <si>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</si>
  <si>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</si>
  <si>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</si>
  <si>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</si>
  <si>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</si>
  <si>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</si>
  <si>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</si>
  <si>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</si>
  <si>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</si>
  <si>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</si>
  <si>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</si>
  <si>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</si>
  <si>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</si>
  <si>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</si>
  <si>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</si>
  <si>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</si>
  <si>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</si>
  <si>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</si>
  <si>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</si>
  <si>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</si>
  <si>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</si>
  <si>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</si>
  <si>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</si>
  <si>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</si>
  <si>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</si>
  <si>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</si>
  <si>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</si>
  <si>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</si>
  <si>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</si>
  <si>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</si>
  <si>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</si>
  <si>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</si>
  <si>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</si>
  <si>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</si>
  <si>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</si>
  <si>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</si>
  <si>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</si>
  <si>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</si>
  <si>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</si>
  <si>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</si>
  <si>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</si>
  <si>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</si>
  <si>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</si>
  <si>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</si>
  <si>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</si>
  <si>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</si>
  <si>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</si>
  <si>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</si>
  <si>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</si>
  <si>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</si>
  <si>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</si>
  <si>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</si>
  <si>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</si>
  <si>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</si>
  <si>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</si>
  <si>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</si>
  <si>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</si>
  <si>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</si>
  <si>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</si>
  <si>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</si>
  <si>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</si>
  <si>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</si>
  <si>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</si>
  <si>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</si>
  <si>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</si>
  <si>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</si>
  <si>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</si>
  <si>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</si>
  <si>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</si>
  <si>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</si>
  <si>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</si>
  <si>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</si>
  <si>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</si>
  <si>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</si>
  <si>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</si>
  <si>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</si>
  <si>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</si>
  <si>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</si>
  <si>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</si>
  <si>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</si>
  <si>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</si>
  <si>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</si>
  <si>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</si>
  <si>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</si>
  <si>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</si>
  <si>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</si>
  <si>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</si>
  <si>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</si>
  <si>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</si>
  <si>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</si>
  <si>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</si>
  <si>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</si>
  <si>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</si>
  <si>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</si>
  <si>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</si>
  <si>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</si>
  <si>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</si>
  <si>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</si>
  <si>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</si>
  <si>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</si>
  <si>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</si>
  <si>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</si>
  <si>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</si>
  <si>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</si>
  <si>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</si>
  <si>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</si>
  <si>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</si>
  <si>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</si>
  <si>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</si>
  <si>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</si>
  <si>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</si>
  <si>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</si>
  <si>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</si>
  <si>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</si>
  <si>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</si>
  <si>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</si>
  <si>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</si>
  <si>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</si>
  <si>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</si>
  <si>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</si>
  <si>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</si>
  <si>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</si>
  <si>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</si>
  <si>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</si>
  <si>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</si>
  <si>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</si>
  <si>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</si>
  <si>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</si>
  <si>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</si>
  <si>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</si>
  <si>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</si>
  <si>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</si>
  <si>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</si>
  <si>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</si>
  <si>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</si>
  <si>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</si>
  <si>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</si>
  <si>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</si>
  <si>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</si>
  <si>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</si>
  <si>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</si>
  <si>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</si>
  <si>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</si>
  <si>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</si>
  <si>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</si>
  <si>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</si>
  <si>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</si>
  <si>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</si>
  <si>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</si>
  <si>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</si>
  <si>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</si>
  <si>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</si>
  <si>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</si>
  <si>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</si>
  <si>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</si>
  <si>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</si>
  <si>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</si>
  <si>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</si>
  <si>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</si>
  <si>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</si>
  <si>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</si>
  <si>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</si>
  <si>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</si>
  <si>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</si>
  <si>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</si>
  <si>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</si>
  <si>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</si>
  <si>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</si>
  <si>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</si>
  <si>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</si>
  <si>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</si>
  <si>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</si>
  <si>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</si>
  <si>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</si>
  <si>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</si>
  <si>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</si>
  <si>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</si>
  <si>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</si>
  <si>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</si>
  <si>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</si>
  <si>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</si>
  <si>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</si>
  <si>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</si>
  <si>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</si>
  <si>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</si>
  <si>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</si>
  <si>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</si>
  <si>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</si>
  <si>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</si>
  <si>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</si>
  <si>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</si>
  <si>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</si>
  <si>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</si>
  <si>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</si>
  <si>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</si>
  <si>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</si>
  <si>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</si>
  <si>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</si>
  <si>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</si>
  <si>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</si>
  <si>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</si>
  <si>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</si>
  <si>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</si>
  <si>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</si>
  <si>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</si>
  <si>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</si>
  <si>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</si>
  <si>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</si>
  <si>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</si>
  <si>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</si>
  <si>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</si>
  <si>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</si>
  <si>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</si>
  <si>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</si>
  <si>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</si>
  <si>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</si>
  <si>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</si>
  <si>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</si>
  <si>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</si>
  <si>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</si>
  <si>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</si>
  <si>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</si>
  <si>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</si>
  <si>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</si>
  <si>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</si>
  <si>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</si>
  <si>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</si>
  <si>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</si>
  <si>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</si>
  <si>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</si>
  <si>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</si>
  <si>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</si>
  <si>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</si>
  <si>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</si>
  <si>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</si>
  <si>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</si>
  <si>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</si>
  <si>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</si>
  <si>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</si>
  <si>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</si>
  <si>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</si>
  <si>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</si>
  <si>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</si>
  <si>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</si>
  <si>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</si>
  <si>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</si>
  <si>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</si>
  <si>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</si>
  <si>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</si>
  <si>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</si>
  <si>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</si>
  <si>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</si>
  <si>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</si>
  <si>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</si>
  <si>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</si>
  <si>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</si>
  <si>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</si>
  <si>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</si>
  <si>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</si>
  <si>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</si>
  <si>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</si>
  <si>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</si>
  <si>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</si>
  <si>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</si>
  <si>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</si>
  <si>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</si>
  <si>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</si>
  <si>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</si>
  <si>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</si>
  <si>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</si>
  <si>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</si>
  <si>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</si>
  <si>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</si>
  <si>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</si>
  <si>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</si>
  <si>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</si>
  <si>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</si>
  <si>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</si>
  <si>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</si>
  <si>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</si>
  <si>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</si>
  <si>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</si>
  <si>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</si>
  <si>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</si>
  <si>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</si>
  <si>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</si>
  <si>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</si>
  <si>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</si>
  <si>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</si>
  <si>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</si>
  <si>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</si>
  <si>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</si>
  <si>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</si>
  <si>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</si>
  <si>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</si>
  <si>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</si>
  <si>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</si>
  <si>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</si>
  <si>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</si>
  <si>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</si>
  <si>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</si>
  <si>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</si>
  <si>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</si>
  <si>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</si>
  <si>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</si>
  <si>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</si>
  <si>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</si>
  <si>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</si>
  <si>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</si>
  <si>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</si>
  <si>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</si>
  <si>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</si>
  <si>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</si>
  <si>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</si>
  <si>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</si>
  <si>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</si>
  <si>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</si>
  <si>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</si>
  <si>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</si>
  <si>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</si>
  <si>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</si>
  <si>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</si>
  <si>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</si>
  <si>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</si>
  <si>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</si>
  <si>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</si>
  <si>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</si>
  <si>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</si>
  <si>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</si>
  <si>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</si>
  <si>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</si>
  <si>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</si>
  <si>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</si>
  <si>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</si>
  <si>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</si>
  <si>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</si>
  <si>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</si>
  <si>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</si>
  <si>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</si>
  <si>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</si>
  <si>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</si>
  <si>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</si>
  <si>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</si>
  <si>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</si>
  <si>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</si>
  <si>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</si>
  <si>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</si>
  <si>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</si>
  <si>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</si>
  <si>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</si>
  <si>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</si>
  <si>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</si>
  <si>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</si>
  <si>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</si>
  <si>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</si>
  <si>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</si>
  <si>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</si>
  <si>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</si>
  <si>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</si>
  <si>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</si>
  <si>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</si>
  <si>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</si>
  <si>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</si>
  <si>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</si>
  <si>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</si>
  <si>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</si>
  <si>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</si>
  <si>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</si>
  <si>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</si>
  <si>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</si>
  <si>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</si>
  <si>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</si>
  <si>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</si>
  <si>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</si>
  <si>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</si>
  <si>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</si>
  <si>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</si>
  <si>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</si>
  <si>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</si>
  <si>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</si>
  <si>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</si>
  <si>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</si>
  <si>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</si>
  <si>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</si>
  <si>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</si>
  <si>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</si>
  <si>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</si>
  <si>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</si>
  <si>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</si>
  <si>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</si>
  <si>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</si>
  <si>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</si>
  <si>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</si>
  <si>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</si>
  <si>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</si>
  <si>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</si>
  <si>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</si>
  <si>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</si>
  <si>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</si>
  <si>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</si>
  <si>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</si>
  <si>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</si>
  <si>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</si>
  <si>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</si>
  <si>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</si>
  <si>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</si>
  <si>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</si>
  <si>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</si>
  <si>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</si>
  <si>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</si>
  <si>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</si>
  <si>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</si>
  <si>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</si>
  <si>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</si>
  <si>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</si>
  <si>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</si>
  <si>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</si>
  <si>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</si>
  <si>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</si>
  <si>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</si>
  <si>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</si>
  <si>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</si>
  <si>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</si>
  <si>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</si>
  <si>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</si>
  <si>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</si>
  <si>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</si>
  <si>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</si>
  <si>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</si>
  <si>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</si>
  <si>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</si>
  <si>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</si>
  <si>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</si>
  <si>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</si>
  <si>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</si>
  <si>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</si>
  <si>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</si>
  <si>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</si>
  <si>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</si>
  <si>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</si>
  <si>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</si>
  <si>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</si>
  <si>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</si>
  <si>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</si>
  <si>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</si>
  <si>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</si>
  <si>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</si>
  <si>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</si>
  <si>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</si>
  <si>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</si>
  <si>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</si>
  <si>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</si>
  <si>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</si>
  <si>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</si>
  <si>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</si>
  <si>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</si>
  <si>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</si>
  <si>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</si>
  <si>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</si>
  <si>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</si>
  <si>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</si>
  <si>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</si>
  <si>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</si>
  <si>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</si>
  <si>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</si>
  <si>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</si>
  <si>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</si>
  <si>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</si>
  <si>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</si>
  <si>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</si>
  <si>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</si>
  <si>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</si>
  <si>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</si>
  <si>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</si>
  <si>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</si>
  <si>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</si>
  <si>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</si>
  <si>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</si>
  <si>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</si>
  <si>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</si>
  <si>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</si>
  <si>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</si>
  <si>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</si>
  <si>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</si>
  <si>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</si>
  <si>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</si>
  <si>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</si>
  <si>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</si>
  <si>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</si>
  <si>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</si>
  <si>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</si>
  <si>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</si>
  <si>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</si>
  <si>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</si>
  <si>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</si>
  <si>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</si>
  <si>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</si>
  <si>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</si>
  <si>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</si>
  <si>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</si>
  <si>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</si>
  <si>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</si>
  <si>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</si>
  <si>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</si>
  <si>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</si>
  <si>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</si>
  <si>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</si>
  <si>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</si>
  <si>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</si>
  <si>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</si>
  <si>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</si>
  <si>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</si>
  <si>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</si>
  <si>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</si>
  <si>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</si>
  <si>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</si>
  <si>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</si>
  <si>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</si>
  <si>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</si>
  <si>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</si>
  <si>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</si>
  <si>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</si>
  <si>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</si>
  <si>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</si>
  <si>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</si>
  <si>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</si>
  <si>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</si>
  <si>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</si>
  <si>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</si>
  <si>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</si>
  <si>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</si>
  <si>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</si>
  <si>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</si>
  <si>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</si>
  <si>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</si>
  <si>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</si>
  <si>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</si>
  <si>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</si>
  <si>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</si>
  <si>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</si>
  <si>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</si>
  <si>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</si>
  <si>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</si>
  <si>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</si>
  <si>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</si>
  <si>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</si>
  <si>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</si>
  <si>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</si>
  <si>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</si>
  <si>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</si>
  <si>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</si>
  <si>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</si>
  <si>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</si>
  <si>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</si>
  <si>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</si>
  <si>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</si>
  <si>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</si>
  <si>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</si>
  <si>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</si>
  <si>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</si>
  <si>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</si>
  <si>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</si>
  <si>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</si>
  <si>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</si>
  <si>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</si>
  <si>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</si>
  <si>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</si>
  <si>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</si>
  <si>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</si>
  <si>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</si>
  <si>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</si>
  <si>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</si>
  <si>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</si>
  <si>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</si>
  <si>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</si>
  <si>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</si>
  <si>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</si>
  <si>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</si>
  <si>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</si>
  <si>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</si>
  <si>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</si>
  <si>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</si>
  <si>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</si>
  <si>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</si>
  <si>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</si>
  <si>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</si>
  <si>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</si>
  <si>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</si>
  <si>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</si>
  <si>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</si>
  <si>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</si>
  <si>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</si>
  <si>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</si>
  <si>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</si>
  <si>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</si>
  <si>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</si>
  <si>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</si>
  <si>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</si>
  <si>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</si>
  <si>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</si>
  <si>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</si>
  <si>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</si>
  <si>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</si>
  <si>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</si>
  <si>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</si>
  <si>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</si>
  <si>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</si>
  <si>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</si>
  <si>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</si>
  <si>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</si>
  <si>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</si>
  <si>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</si>
  <si>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</si>
  <si>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</si>
  <si>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</si>
  <si>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</si>
  <si>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</si>
  <si>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</si>
  <si>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</si>
  <si>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</si>
  <si>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</si>
  <si>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</si>
  <si>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</si>
  <si>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</si>
  <si>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</si>
  <si>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</si>
  <si>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</si>
  <si>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</si>
  <si>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</si>
  <si>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</si>
  <si>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</si>
  <si>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</si>
  <si>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</si>
  <si>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</si>
  <si>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</si>
  <si>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</si>
  <si>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</si>
  <si>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</si>
  <si>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</si>
  <si>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</si>
  <si>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</si>
  <si>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</si>
  <si>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</si>
  <si>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</si>
  <si>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</si>
  <si>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</si>
  <si>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</si>
  <si>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</si>
  <si>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</si>
  <si>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</si>
  <si>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</si>
  <si>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</si>
  <si>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</si>
  <si>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</si>
  <si>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</si>
  <si>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</si>
  <si>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</si>
  <si>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</si>
  <si>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</si>
  <si>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</si>
  <si>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</si>
  <si>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</si>
  <si>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</si>
  <si>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</si>
  <si>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</si>
  <si>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</si>
  <si>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</si>
  <si>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</si>
  <si>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</si>
  <si>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</si>
  <si>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</si>
  <si>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</si>
  <si>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</si>
  <si>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</si>
  <si>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</si>
  <si>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</si>
  <si>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</si>
  <si>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</si>
  <si>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</si>
  <si>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</si>
  <si>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</si>
  <si>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</si>
  <si>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</si>
  <si>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</si>
  <si>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</si>
  <si>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</si>
  <si>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</si>
  <si>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</si>
  <si>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</si>
  <si>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</si>
  <si>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</si>
  <si>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</si>
  <si>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</si>
  <si>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</si>
  <si>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</si>
  <si>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</si>
  <si>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</si>
  <si>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</si>
  <si>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</si>
  <si>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</si>
  <si>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</si>
  <si>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</si>
  <si>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</si>
  <si>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</si>
  <si>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</si>
  <si>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</si>
  <si>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</si>
  <si>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</si>
  <si>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</si>
  <si>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</si>
  <si>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</si>
  <si>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</si>
  <si>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</si>
  <si>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</si>
  <si>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</si>
  <si>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</si>
  <si>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</si>
  <si>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</si>
  <si>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</si>
  <si>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</si>
  <si>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</si>
  <si>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</si>
  <si>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</si>
  <si>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</si>
  <si>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</si>
  <si>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</si>
  <si>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</si>
  <si>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</si>
  <si>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</si>
  <si>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</si>
  <si>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</si>
  <si>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</si>
  <si>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</si>
  <si>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</si>
  <si>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</si>
  <si>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</si>
  <si>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</si>
  <si>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</si>
  <si>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</si>
  <si>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</si>
  <si>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</si>
  <si>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</si>
  <si>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</si>
  <si>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</si>
  <si>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</si>
  <si>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</si>
  <si>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</si>
  <si>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</si>
  <si>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</si>
  <si>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</si>
  <si>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</si>
  <si>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</si>
  <si>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</si>
  <si>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</si>
  <si>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</si>
  <si>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</si>
  <si>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</si>
  <si>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</si>
  <si>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</si>
  <si>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</si>
  <si>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</si>
  <si>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</si>
  <si>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</si>
  <si>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</si>
  <si>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</si>
  <si>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</si>
  <si>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</si>
  <si>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</si>
  <si>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</si>
  <si>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</si>
  <si>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</si>
  <si>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</si>
  <si>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</si>
  <si>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</si>
  <si>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</si>
  <si>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</si>
  <si>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</si>
  <si>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</si>
  <si>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</si>
  <si>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</si>
  <si>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</si>
  <si>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</si>
  <si>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</si>
  <si>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</si>
  <si>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</si>
  <si>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</si>
  <si>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</si>
  <si>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</si>
  <si>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</si>
  <si>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</si>
  <si>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</si>
  <si>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</si>
  <si>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</si>
  <si>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</si>
  <si>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</si>
  <si>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</si>
  <si>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</si>
  <si>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</si>
  <si>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</si>
  <si>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</si>
  <si>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</si>
  <si>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</si>
  <si>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</si>
  <si>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</si>
  <si>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</si>
  <si>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</si>
  <si>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</si>
  <si>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</si>
  <si>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</si>
  <si>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</si>
  <si>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</si>
  <si>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</si>
  <si>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</si>
  <si>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</si>
  <si>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</si>
  <si>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</si>
  <si>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</si>
  <si>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</si>
  <si>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</si>
  <si>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</si>
  <si>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</si>
  <si>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</si>
  <si>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</si>
  <si>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</si>
  <si>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</si>
  <si>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</si>
  <si>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</si>
  <si>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</si>
  <si>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</si>
  <si>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</si>
  <si>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</si>
  <si>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</si>
  <si>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</si>
  <si>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</si>
  <si>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</si>
  <si>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</si>
  <si>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</si>
  <si>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</si>
  <si>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</si>
  <si>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</si>
  <si>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</si>
  <si>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</si>
  <si>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</si>
  <si>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</si>
  <si>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</si>
  <si>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</si>
  <si>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</si>
  <si>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</si>
  <si>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</si>
  <si>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</si>
  <si>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</si>
  <si>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</si>
  <si>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</si>
  <si>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</si>
  <si>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</si>
  <si>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</si>
  <si>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</si>
  <si>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</si>
  <si>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</si>
  <si>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</si>
  <si>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</si>
  <si>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</si>
  <si>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</si>
  <si>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</si>
  <si>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</si>
  <si>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</si>
  <si>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</si>
  <si>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</si>
  <si>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</si>
  <si>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</si>
  <si>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</si>
  <si>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</si>
  <si>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</si>
  <si>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</si>
  <si>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</si>
  <si>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</si>
  <si>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</si>
  <si>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</si>
  <si>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</si>
  <si>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</si>
  <si>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</si>
  <si>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</si>
  <si>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</si>
  <si>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</si>
  <si>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</si>
  <si>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</si>
  <si>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</si>
  <si>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</si>
  <si>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</si>
  <si>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</si>
  <si>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</si>
  <si>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</si>
  <si>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</si>
  <si>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</si>
  <si>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</si>
  <si>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</si>
  <si>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</si>
  <si>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</si>
  <si>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</si>
  <si>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</si>
  <si>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</si>
  <si>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</si>
  <si>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</si>
  <si>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</si>
  <si>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</si>
  <si>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</si>
  <si>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</si>
  <si>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</si>
  <si>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</si>
  <si>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</si>
  <si>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</si>
  <si>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</si>
  <si>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</si>
  <si>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</si>
  <si>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</si>
  <si>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</si>
  <si>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</si>
  <si>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</si>
  <si>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</si>
  <si>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</si>
  <si>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</si>
  <si>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</si>
  <si>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</si>
  <si>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</si>
  <si>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</si>
  <si>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</si>
  <si>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</si>
  <si>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</si>
  <si>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</si>
  <si>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</si>
  <si>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</si>
  <si>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</si>
  <si>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</si>
  <si>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</si>
  <si>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</si>
  <si>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</si>
  <si>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</si>
  <si>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</si>
  <si>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</si>
  <si>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</si>
  <si>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</si>
  <si>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</si>
  <si>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</si>
  <si>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</si>
  <si>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</si>
  <si>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</si>
  <si>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</si>
  <si>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</si>
  <si>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</si>
  <si>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</si>
  <si>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</si>
  <si>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</si>
  <si>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</si>
  <si>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</si>
  <si>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</si>
  <si>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</si>
  <si>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</si>
  <si>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</si>
  <si>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</si>
  <si>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</si>
  <si>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</si>
  <si>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</si>
  <si>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</si>
  <si>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</si>
  <si>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</si>
  <si>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</si>
  <si>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</si>
  <si>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</si>
  <si>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</si>
  <si>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</si>
  <si>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</si>
  <si>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</si>
  <si>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</si>
  <si>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</si>
  <si>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</si>
  <si>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</si>
  <si>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</si>
  <si>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</si>
  <si>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</si>
  <si>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</si>
  <si>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</si>
  <si>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</si>
  <si>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</si>
  <si>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</si>
  <si>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</si>
  <si>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</si>
  <si>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</si>
  <si>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</si>
  <si>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</si>
  <si>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</si>
  <si>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</si>
  <si>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</si>
  <si>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</si>
  <si>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</si>
  <si>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</si>
  <si>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</si>
  <si>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</si>
  <si>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</si>
  <si>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</si>
  <si>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</si>
  <si>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</si>
  <si>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</si>
  <si>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</si>
  <si>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</si>
  <si>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</si>
  <si>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</si>
  <si>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</si>
  <si>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</si>
  <si>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</si>
  <si>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</si>
  <si>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</si>
  <si>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</si>
  <si>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</si>
  <si>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</si>
  <si>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</si>
  <si>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</si>
  <si>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</si>
  <si>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</si>
  <si>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</si>
  <si>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</si>
  <si>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</si>
  <si>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</si>
  <si>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</si>
  <si>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</si>
  <si>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</si>
  <si>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</si>
  <si>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</si>
  <si>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</si>
  <si>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</si>
  <si>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</si>
  <si>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</si>
  <si>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</si>
  <si>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</si>
  <si>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</si>
  <si>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</si>
  <si>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</si>
  <si>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</si>
  <si>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</si>
  <si>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</si>
  <si>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</si>
  <si>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</si>
  <si>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</si>
  <si>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</si>
  <si>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</si>
  <si>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</si>
  <si>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</si>
  <si>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</si>
  <si>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</si>
  <si>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</si>
  <si>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</si>
  <si>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</si>
  <si>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</si>
  <si>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</si>
  <si>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</si>
  <si>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</si>
  <si>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</si>
  <si>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</si>
  <si>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</si>
  <si>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</si>
  <si>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</si>
  <si>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</si>
  <si>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</si>
  <si>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</si>
  <si>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</si>
  <si>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</si>
  <si>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</si>
  <si>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</si>
  <si>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</si>
  <si>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</si>
  <si>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</si>
  <si>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</si>
  <si>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</si>
  <si>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</si>
  <si>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</si>
  <si>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</si>
  <si>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</si>
  <si>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</si>
  <si>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</si>
  <si>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</si>
  <si>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</si>
  <si>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</si>
  <si>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</si>
  <si>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</si>
  <si>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</si>
  <si>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</si>
  <si>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</si>
  <si>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</si>
  <si>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</si>
  <si>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</si>
  <si>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</si>
  <si>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</si>
  <si>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</si>
  <si>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</si>
  <si>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</si>
  <si>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</si>
  <si>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</si>
  <si>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</si>
  <si>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</si>
  <si>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</si>
  <si>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</si>
  <si>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</si>
  <si>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</si>
  <si>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</si>
  <si>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</si>
  <si>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</si>
  <si>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</si>
  <si>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</si>
  <si>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</si>
  <si>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</si>
  <si>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</si>
  <si>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</si>
  <si>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</si>
  <si>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</si>
  <si>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</si>
  <si>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</si>
  <si>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</si>
  <si>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</si>
  <si>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</si>
  <si>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</si>
  <si>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</si>
  <si>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</si>
  <si>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</si>
  <si>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</si>
  <si>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</si>
  <si>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</si>
  <si>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</si>
  <si>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</si>
  <si>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</si>
  <si>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</si>
  <si>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</si>
  <si>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</si>
  <si>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</si>
  <si>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</si>
  <si>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</si>
  <si>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</si>
  <si>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</si>
  <si>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</si>
  <si>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</si>
  <si>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</si>
  <si>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</si>
  <si>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</si>
  <si>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</si>
  <si>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</si>
  <si>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</si>
  <si>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</si>
  <si>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</si>
  <si>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</si>
  <si>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</si>
  <si>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</si>
  <si>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</si>
  <si>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</si>
  <si>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</si>
  <si>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</si>
  <si>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</si>
  <si>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</si>
  <si>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</si>
  <si>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</si>
  <si>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</si>
  <si>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</si>
  <si>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</si>
  <si>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</si>
  <si>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</si>
  <si>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</si>
  <si>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</si>
  <si>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</si>
  <si>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</si>
  <si>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</si>
  <si>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</si>
  <si>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</si>
  <si>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</si>
  <si>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</si>
  <si>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</si>
  <si>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</si>
  <si>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</si>
  <si>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</si>
  <si>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</si>
  <si>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</si>
  <si>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</si>
  <si>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</si>
  <si>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</si>
  <si>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</si>
  <si>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</si>
  <si>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</si>
  <si>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</si>
  <si>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</si>
  <si>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</si>
  <si>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</si>
  <si>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</si>
  <si>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</si>
  <si>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</si>
  <si>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</si>
  <si>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</si>
  <si>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</si>
  <si>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</si>
  <si>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</si>
  <si>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</si>
  <si>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</si>
  <si>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</si>
  <si>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</si>
  <si>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</si>
  <si>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</si>
  <si>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</si>
  <si>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</si>
  <si>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</si>
  <si>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</si>
  <si>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</si>
  <si>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</si>
  <si>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</si>
  <si>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</si>
  <si>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</si>
  <si>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</si>
  <si>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</si>
  <si>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</si>
  <si>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</si>
  <si>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</si>
  <si>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</si>
  <si>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</si>
  <si>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</si>
  <si>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</si>
  <si>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</si>
  <si>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</si>
  <si>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</si>
  <si>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</si>
  <si>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</si>
  <si>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</si>
  <si>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</si>
  <si>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</si>
  <si>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</si>
  <si>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</si>
  <si>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</si>
  <si>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</si>
  <si>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</si>
  <si>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</si>
  <si>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</si>
  <si>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</si>
  <si>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</si>
  <si>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</si>
  <si>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</si>
  <si>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</si>
  <si>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</si>
  <si>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</si>
  <si>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</si>
  <si>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</si>
  <si>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</si>
  <si>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</si>
  <si>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</si>
  <si>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</si>
  <si>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</si>
  <si>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</si>
  <si>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</si>
  <si>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</si>
  <si>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</si>
  <si>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</si>
  <si>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</si>
  <si>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</si>
  <si>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</si>
  <si>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</si>
  <si>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</si>
  <si>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</si>
  <si>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</si>
  <si>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</si>
  <si>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</si>
  <si>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</si>
  <si>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</si>
  <si>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</si>
  <si>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</si>
  <si>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</si>
  <si>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</si>
  <si>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</si>
  <si>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</si>
  <si>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</si>
  <si>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</si>
  <si>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</si>
  <si>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</si>
  <si>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</si>
  <si>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</si>
  <si>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</si>
  <si>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</si>
  <si>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</si>
  <si>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</si>
  <si>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</si>
  <si>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</si>
  <si>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</si>
  <si>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</si>
  <si>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</si>
  <si>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</si>
  <si>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</si>
  <si>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</si>
  <si>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</si>
  <si>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</si>
  <si>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</si>
  <si>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</si>
  <si>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</si>
  <si>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</si>
  <si>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</si>
  <si>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</si>
  <si>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</si>
  <si>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</si>
  <si>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</si>
  <si>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</si>
  <si>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</si>
  <si>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</si>
  <si>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</si>
  <si>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</si>
  <si>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</si>
  <si>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</si>
  <si>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</si>
  <si>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</si>
  <si>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</si>
  <si>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</si>
  <si>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</si>
  <si>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</si>
  <si>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</si>
  <si>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</si>
  <si>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</si>
  <si>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</si>
  <si>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</si>
  <si>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</si>
  <si>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</si>
  <si>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</si>
  <si>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</si>
  <si>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</si>
  <si>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</si>
  <si>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</si>
  <si>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</si>
  <si>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</si>
  <si>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</si>
  <si>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</si>
  <si>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</si>
  <si>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</si>
  <si>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</si>
  <si>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</si>
  <si>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</si>
  <si>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</si>
  <si>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</si>
  <si>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</si>
  <si>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</si>
  <si>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</si>
  <si>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</si>
  <si>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</si>
  <si>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</si>
  <si>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</si>
  <si>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</si>
  <si>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</si>
  <si>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</si>
  <si>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</si>
  <si>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</si>
  <si>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</si>
  <si>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</si>
  <si>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</si>
  <si>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</si>
  <si>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</si>
  <si>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</si>
  <si>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</si>
  <si>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</si>
  <si>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</si>
  <si>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</si>
  <si>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</si>
  <si>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</si>
  <si>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</si>
  <si>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</si>
  <si>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</si>
  <si>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</si>
  <si>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</si>
  <si>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</si>
  <si>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</si>
  <si>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</si>
  <si>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</si>
  <si>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</si>
  <si>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</si>
  <si>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</si>
  <si>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</si>
  <si>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</si>
  <si>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</si>
  <si>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</si>
  <si>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</si>
  <si>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</si>
  <si>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</si>
  <si>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</si>
  <si>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</si>
  <si>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</si>
  <si>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</si>
  <si>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</si>
  <si>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</si>
  <si>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</si>
  <si>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</si>
  <si>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</si>
  <si>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</si>
  <si>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</si>
  <si>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</si>
  <si>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</si>
  <si>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</si>
  <si>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</si>
  <si>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</si>
  <si>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</si>
  <si>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</si>
  <si>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</si>
  <si>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</si>
  <si>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</si>
  <si>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</si>
  <si>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</si>
  <si>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</si>
  <si>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</si>
  <si>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</si>
  <si>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</si>
  <si>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</si>
  <si>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</si>
  <si>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</si>
  <si>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</si>
  <si>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</si>
  <si>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</si>
  <si>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</si>
  <si>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</si>
  <si>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</si>
  <si>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</si>
  <si>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</si>
  <si>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</si>
  <si>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</si>
  <si>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</si>
  <si>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</si>
  <si>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</si>
  <si>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</si>
  <si>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</si>
  <si>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</si>
  <si>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</si>
  <si>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</si>
  <si>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</si>
  <si>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</si>
  <si>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</si>
  <si>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</si>
  <si>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</si>
  <si>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</si>
  <si>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</si>
  <si>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</si>
  <si>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</si>
  <si>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</si>
  <si>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</si>
  <si>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</si>
  <si>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</si>
  <si>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</si>
  <si>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</si>
  <si>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</si>
  <si>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</si>
  <si>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</si>
  <si>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</si>
  <si>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</si>
  <si>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</si>
  <si>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</si>
  <si>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</si>
  <si>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</si>
  <si>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</si>
  <si>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</si>
  <si>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</si>
  <si>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</si>
  <si>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</si>
  <si>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</si>
  <si>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</si>
  <si>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</si>
  <si>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</si>
  <si>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</si>
  <si>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</si>
  <si>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</si>
  <si>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</si>
  <si>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</si>
  <si>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</si>
  <si>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</si>
  <si>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</si>
  <si>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</si>
  <si>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</si>
  <si>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</si>
  <si>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</si>
  <si>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</si>
  <si>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</si>
  <si>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</si>
  <si>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</si>
  <si>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</si>
  <si>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</si>
  <si>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</si>
  <si>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</si>
  <si>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</si>
  <si>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</si>
  <si>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</si>
  <si>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</si>
  <si>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</si>
  <si>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</si>
  <si>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</si>
  <si>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</si>
  <si>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</si>
  <si>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</si>
  <si>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</si>
  <si>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</si>
  <si>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</si>
  <si>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</si>
  <si>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</si>
  <si>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</si>
  <si>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</si>
  <si>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</si>
  <si>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</si>
  <si>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</si>
  <si>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</si>
  <si>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</si>
  <si>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</si>
  <si>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</si>
  <si>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</si>
  <si>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</si>
  <si>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</si>
  <si>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</si>
  <si>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</si>
  <si>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</si>
  <si>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</si>
  <si>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</si>
  <si>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</si>
  <si>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</si>
  <si>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</si>
  <si>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</si>
  <si>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</si>
  <si>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</si>
  <si>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</si>
  <si>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</si>
  <si>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</si>
  <si>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</si>
  <si>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</si>
  <si>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</si>
  <si>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</si>
  <si>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</si>
  <si>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</si>
  <si>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</si>
  <si>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</si>
  <si>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</si>
  <si>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</si>
  <si>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</si>
  <si>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</si>
  <si>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</si>
  <si>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</si>
  <si>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</si>
  <si>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</si>
  <si>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</si>
  <si>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</si>
  <si>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</si>
  <si>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</si>
  <si>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</si>
  <si>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</si>
  <si>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</si>
  <si>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</si>
  <si>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</si>
  <si>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</si>
  <si>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</si>
  <si>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</si>
  <si>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</si>
  <si>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</si>
  <si>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</si>
  <si>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</si>
  <si>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</si>
  <si>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</si>
  <si>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</si>
  <si>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</si>
  <si>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</si>
  <si>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</si>
  <si>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</si>
  <si>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</si>
  <si>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</si>
  <si>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</si>
  <si>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</si>
  <si>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</si>
  <si>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</si>
  <si>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</si>
  <si>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</si>
  <si>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</si>
  <si>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</si>
  <si>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</si>
  <si>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</si>
  <si>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</si>
  <si>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</si>
  <si>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</si>
  <si>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</si>
  <si>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</si>
  <si>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</si>
  <si>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</si>
  <si>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</si>
  <si>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</si>
  <si>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</si>
  <si>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</si>
  <si>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</si>
  <si>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</si>
  <si>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</si>
  <si>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</si>
  <si>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</si>
  <si>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</si>
  <si>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</si>
  <si>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</si>
  <si>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</si>
  <si>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</si>
  <si>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</si>
  <si>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</si>
  <si>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</si>
  <si>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</si>
  <si>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</si>
  <si>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</si>
  <si>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</si>
  <si>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</si>
  <si>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</si>
  <si>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</si>
  <si>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</si>
  <si>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</si>
  <si>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</si>
  <si>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</si>
  <si>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</si>
  <si>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</si>
  <si>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</si>
  <si>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</si>
  <si>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</si>
  <si>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</si>
  <si>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</si>
  <si>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</si>
  <si>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</si>
  <si>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</si>
  <si>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</si>
  <si>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</si>
  <si>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</si>
  <si>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</si>
  <si>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</si>
  <si>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</si>
  <si>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</si>
  <si>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</si>
  <si>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</si>
  <si>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</si>
  <si>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</si>
  <si>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</si>
  <si>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</si>
  <si>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</si>
  <si>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</si>
  <si>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</si>
  <si>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</si>
  <si>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</si>
  <si>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</si>
  <si>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</si>
  <si>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</si>
  <si>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</si>
  <si>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</si>
  <si>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</si>
  <si>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</si>
  <si>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</si>
  <si>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</si>
  <si>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</si>
  <si>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</si>
  <si>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</si>
  <si>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</si>
  <si>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</si>
  <si>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</si>
  <si>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</si>
  <si>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</si>
  <si>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</si>
  <si>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</si>
  <si>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</si>
  <si>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</si>
  <si>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</si>
  <si>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</si>
  <si>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</si>
  <si>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</si>
  <si>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</si>
  <si>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</si>
  <si>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</si>
  <si>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</si>
  <si>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</si>
  <si>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</si>
  <si>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</si>
  <si>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</si>
  <si>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</si>
  <si>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</si>
  <si>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</si>
  <si>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</si>
  <si>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</si>
  <si>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</si>
  <si>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</si>
  <si>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</si>
  <si>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</si>
  <si>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</si>
  <si>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</si>
  <si>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</si>
  <si>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</si>
  <si>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</si>
  <si>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</si>
  <si>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</si>
  <si>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</si>
  <si>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</si>
  <si>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</si>
  <si>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</si>
  <si>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</si>
  <si>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</si>
  <si>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</si>
  <si>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</si>
  <si>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</si>
  <si>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</si>
  <si>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</si>
  <si>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</si>
  <si>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</si>
  <si>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</si>
  <si>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</si>
  <si>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</si>
  <si>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</si>
  <si>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</si>
  <si>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</si>
  <si>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</si>
  <si>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</si>
  <si>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</si>
  <si>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</si>
  <si>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</si>
  <si>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</si>
  <si>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</si>
  <si>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</si>
  <si>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</si>
  <si>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</si>
  <si>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</si>
  <si>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</si>
  <si>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</si>
  <si>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</si>
  <si>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</si>
  <si>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</si>
  <si>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</si>
  <si>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</si>
  <si>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</si>
  <si>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</si>
  <si>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</si>
  <si>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</si>
  <si>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</si>
  <si>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</si>
  <si>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</si>
  <si>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</si>
  <si>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</si>
  <si>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</si>
  <si>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</si>
  <si>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</si>
  <si>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</si>
  <si>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</si>
  <si>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</si>
  <si>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</si>
  <si>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</si>
  <si>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</si>
  <si>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</si>
  <si>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</si>
  <si>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</si>
  <si>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</si>
  <si>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</si>
  <si>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</si>
  <si>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</si>
  <si>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</si>
  <si>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</si>
  <si>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</si>
  <si>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</si>
  <si>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</si>
  <si>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</si>
  <si>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</si>
  <si>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</si>
  <si>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</si>
  <si>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</si>
  <si>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</si>
  <si>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</si>
  <si>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</si>
  <si>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</si>
  <si>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</si>
  <si>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</si>
  <si>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</si>
  <si>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</si>
  <si>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</si>
  <si>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</si>
  <si>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</si>
  <si>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</si>
  <si>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</si>
  <si>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</si>
  <si>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</si>
  <si>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</si>
  <si>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</si>
  <si>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</si>
  <si>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</si>
  <si>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</si>
  <si>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</si>
  <si>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</si>
  <si>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</si>
  <si>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</si>
  <si>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</si>
  <si>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</si>
  <si>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</si>
  <si>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</si>
  <si>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</si>
  <si>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</si>
  <si>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</si>
  <si>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</si>
  <si>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</si>
  <si>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</si>
  <si>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</si>
  <si>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</si>
  <si>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</si>
  <si>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</si>
  <si>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</si>
  <si>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</si>
  <si>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</si>
  <si>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</si>
  <si>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</si>
  <si>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</si>
  <si>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</si>
  <si>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</si>
  <si>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</si>
  <si>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</si>
  <si>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</si>
  <si>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</si>
  <si>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</si>
  <si>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</si>
  <si>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</si>
  <si>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</si>
  <si>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</si>
  <si>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</si>
  <si>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</si>
  <si>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</si>
  <si>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</si>
  <si>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</si>
  <si>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</si>
  <si>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</si>
  <si>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</si>
  <si>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</si>
  <si>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</si>
  <si>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</si>
  <si>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</si>
  <si>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</si>
  <si>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</si>
  <si>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</si>
  <si>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</si>
  <si>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</si>
  <si>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</si>
  <si>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</si>
  <si>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</si>
  <si>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</si>
  <si>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</si>
  <si>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</si>
  <si>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</si>
  <si>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</si>
  <si>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</si>
  <si>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</si>
  <si>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</si>
  <si>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</si>
  <si>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</si>
  <si>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</si>
  <si>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</si>
  <si>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</si>
  <si>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</si>
  <si>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</si>
  <si>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</si>
  <si>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</si>
  <si>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</si>
  <si>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</si>
  <si>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</si>
  <si>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</si>
  <si>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</si>
  <si>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</si>
  <si>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</si>
  <si>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</si>
  <si>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</si>
  <si>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</si>
  <si>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</si>
  <si>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</si>
  <si>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</si>
  <si>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</si>
  <si>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</si>
  <si>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</si>
  <si>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</si>
  <si>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</si>
  <si>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</si>
  <si>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</si>
  <si>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</si>
  <si>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</si>
  <si>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</si>
  <si>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</si>
  <si>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</si>
  <si>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</si>
  <si>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</si>
  <si>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</si>
  <si>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</si>
  <si>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</si>
  <si>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</si>
  <si>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</si>
  <si>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</si>
  <si>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</si>
  <si>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</si>
  <si>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</si>
  <si>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</si>
  <si>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</si>
  <si>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</si>
  <si>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</si>
  <si>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</si>
  <si>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</si>
  <si>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</si>
  <si>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</si>
  <si>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</si>
  <si>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</si>
  <si>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</si>
  <si>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</si>
  <si>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</si>
  <si>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</si>
  <si>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</si>
  <si>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</si>
  <si>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</si>
  <si>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</si>
  <si>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</si>
  <si>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</si>
  <si>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</si>
  <si>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</si>
  <si>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</si>
  <si>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</si>
  <si>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</si>
  <si>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</si>
  <si>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</si>
  <si>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</si>
  <si>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</si>
  <si>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</si>
  <si>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</si>
  <si>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</si>
  <si>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</si>
  <si>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</si>
  <si>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</si>
  <si>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</si>
  <si>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</si>
  <si>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</si>
  <si>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</si>
  <si>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</si>
  <si>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</si>
  <si>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</si>
  <si>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</si>
  <si>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</si>
  <si>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</si>
  <si>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</si>
  <si>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</si>
  <si>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</si>
  <si>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</si>
  <si>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</si>
  <si>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</si>
  <si>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</si>
  <si>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</si>
  <si>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</si>
  <si>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</si>
  <si>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</si>
  <si>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</si>
  <si>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</si>
  <si>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</si>
  <si>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</si>
  <si>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</si>
  <si>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</si>
  <si>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</si>
  <si>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</si>
  <si>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</si>
  <si>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</si>
  <si>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</si>
  <si>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</si>
  <si>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</si>
  <si>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</si>
  <si>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</si>
  <si>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</si>
  <si>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</si>
  <si>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</si>
  <si>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</si>
  <si>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</si>
  <si>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</si>
  <si>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</si>
  <si>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</si>
  <si>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</si>
  <si>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</si>
  <si>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</si>
  <si>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</si>
  <si>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</si>
  <si>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</si>
  <si>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</si>
  <si>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</si>
  <si>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</si>
  <si>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</si>
  <si>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</si>
  <si>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</si>
  <si>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</si>
  <si>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</si>
  <si>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</si>
  <si>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</si>
  <si>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</si>
  <si>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</si>
  <si>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</si>
  <si>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</si>
  <si>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</si>
  <si>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</si>
  <si>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</si>
  <si>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</si>
  <si>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</si>
  <si>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</si>
  <si>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</si>
  <si>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</si>
  <si>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</si>
  <si>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</si>
  <si>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</si>
  <si>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</si>
  <si>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</si>
  <si>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</si>
  <si>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</si>
  <si>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</si>
  <si>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</si>
  <si>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</si>
  <si>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</si>
  <si>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</si>
  <si>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</si>
  <si>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</si>
  <si>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</si>
  <si>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</si>
  <si>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</si>
  <si>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</si>
  <si>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</si>
  <si>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</si>
  <si>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</si>
  <si>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</si>
  <si>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</si>
  <si>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</si>
  <si>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</si>
  <si>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</si>
  <si>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</si>
  <si>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</si>
  <si>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</si>
  <si>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</si>
  <si>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</si>
  <si>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</si>
  <si>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</si>
  <si>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</si>
  <si>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</si>
  <si>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</si>
  <si>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</si>
  <si>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</si>
  <si>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</si>
  <si>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</si>
  <si>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</si>
  <si>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</si>
  <si>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</si>
  <si>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</si>
  <si>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</si>
  <si>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</si>
  <si>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</si>
  <si>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</si>
  <si>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</si>
  <si>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</si>
  <si>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</si>
  <si>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</si>
  <si>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</si>
  <si>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</si>
  <si>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</si>
  <si>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</si>
  <si>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</si>
  <si>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</si>
  <si>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</si>
  <si>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</si>
  <si>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</si>
  <si>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</si>
  <si>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</si>
  <si>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</si>
  <si>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</si>
  <si>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</si>
  <si>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</si>
  <si>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</si>
  <si>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</si>
  <si>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</si>
  <si>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</si>
  <si>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</si>
  <si>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</si>
  <si>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</si>
  <si>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</si>
  <si>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</si>
  <si>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</si>
  <si>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</si>
  <si>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</si>
  <si>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</si>
  <si>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</si>
  <si>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</si>
  <si>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</si>
  <si>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</si>
  <si>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</si>
  <si>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</si>
  <si>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</si>
  <si>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</si>
  <si>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</si>
  <si>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</si>
  <si>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</si>
  <si>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</si>
  <si>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</si>
  <si>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</si>
  <si>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</si>
  <si>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</si>
  <si>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</si>
  <si>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</si>
  <si>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</si>
  <si>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</si>
  <si>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</si>
  <si>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</si>
  <si>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</si>
  <si>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</si>
  <si>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</si>
  <si>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</si>
  <si>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</si>
  <si>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</si>
  <si>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</si>
  <si>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</si>
  <si>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</si>
  <si>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</si>
  <si>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</si>
  <si>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</si>
  <si>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</si>
  <si>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</si>
  <si>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</si>
  <si>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</si>
  <si>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</si>
  <si>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</si>
  <si>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</si>
  <si>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</si>
  <si>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</si>
  <si>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</si>
  <si>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</si>
  <si>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</si>
  <si>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</si>
  <si>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</si>
  <si>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</si>
  <si>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</si>
  <si>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</si>
  <si>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</si>
  <si>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</si>
  <si>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</si>
  <si>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</si>
  <si>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</si>
  <si>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</si>
  <si>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</si>
  <si>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</si>
  <si>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</si>
  <si>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</si>
  <si>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</si>
  <si>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</si>
  <si>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</si>
  <si>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</si>
  <si>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</si>
  <si>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</si>
  <si>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</si>
  <si>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</si>
  <si>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</si>
  <si>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</si>
  <si>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</si>
  <si>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</si>
  <si>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</si>
  <si>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</si>
  <si>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</si>
  <si>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</si>
  <si>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</si>
  <si>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</si>
  <si>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</si>
  <si>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</si>
  <si>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</si>
  <si>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</si>
  <si>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</si>
  <si>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</si>
  <si>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</si>
  <si>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</si>
  <si>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</si>
  <si>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</si>
  <si>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</si>
  <si>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</si>
  <si>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</si>
  <si>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</si>
  <si>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</si>
  <si>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</si>
  <si>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</si>
  <si>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</si>
  <si>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</si>
  <si>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</si>
  <si>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</si>
  <si>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</si>
  <si>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</si>
  <si>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</si>
  <si>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</si>
  <si>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</si>
  <si>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</si>
  <si>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</si>
  <si>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</si>
  <si>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</si>
  <si>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</si>
  <si>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</si>
  <si>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</si>
  <si>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</si>
  <si>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</si>
  <si>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</si>
  <si>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</si>
  <si>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</si>
  <si>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</si>
  <si>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</si>
  <si>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</si>
  <si>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</si>
  <si>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</si>
  <si>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</si>
  <si>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</si>
  <si>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</si>
  <si>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</si>
  <si>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</si>
  <si>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</si>
  <si>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</si>
  <si>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</si>
  <si>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</si>
  <si>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</si>
  <si>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</si>
  <si>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</si>
  <si>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</si>
  <si>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</si>
  <si>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</si>
  <si>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</si>
  <si>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</si>
  <si>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</si>
  <si>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</si>
  <si>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</si>
  <si>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</si>
  <si>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</si>
  <si>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</si>
  <si>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</si>
  <si>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</si>
  <si>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</si>
  <si>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</si>
  <si>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</si>
  <si>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</si>
  <si>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</si>
  <si>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</si>
  <si>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</si>
  <si>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</si>
  <si>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</si>
  <si>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</si>
  <si>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</si>
  <si>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</si>
  <si>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</si>
  <si>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</si>
  <si>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</si>
  <si>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</si>
  <si>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</si>
  <si>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</si>
  <si>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</si>
  <si>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</si>
  <si>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</si>
  <si>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</si>
  <si>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</si>
  <si>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</si>
  <si>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</si>
  <si>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</si>
  <si>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</si>
  <si>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</si>
  <si>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</si>
  <si>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</si>
  <si>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</si>
  <si>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</si>
  <si>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</si>
  <si>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</si>
  <si>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</si>
  <si>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</si>
  <si>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</si>
  <si>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</si>
  <si>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</si>
  <si>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</si>
  <si>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</si>
  <si>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</si>
  <si>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</si>
  <si>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</si>
  <si>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</si>
  <si>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</si>
  <si>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</si>
  <si>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</si>
  <si>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</si>
  <si>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</si>
  <si>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</si>
  <si>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</si>
  <si>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</si>
  <si>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</si>
  <si>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</si>
  <si>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</si>
  <si>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</si>
  <si>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</si>
  <si>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</si>
  <si>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</si>
  <si>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</si>
  <si>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</si>
  <si>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</si>
  <si>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</si>
  <si>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</si>
  <si>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</si>
  <si>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</si>
  <si>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</si>
  <si>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</si>
  <si>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</si>
  <si>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</si>
  <si>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</si>
  <si>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</si>
  <si>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</si>
  <si>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</si>
  <si>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</si>
  <si>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</si>
  <si>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</si>
  <si>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</si>
  <si>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</si>
  <si>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</si>
  <si>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</si>
  <si>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</si>
  <si>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</si>
  <si>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</si>
  <si>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</si>
  <si>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</si>
  <si>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</si>
  <si>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</si>
  <si>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</si>
  <si>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</si>
  <si>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</si>
  <si>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</si>
  <si>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</si>
  <si>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</si>
  <si>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</si>
  <si>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</si>
  <si>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</si>
  <si>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</si>
  <si>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</si>
  <si>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</si>
  <si>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</si>
  <si>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</si>
  <si>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</si>
  <si>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</si>
  <si>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</si>
  <si>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</si>
  <si>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</si>
  <si>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</si>
  <si>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</si>
  <si>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</si>
  <si>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</si>
  <si>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</si>
  <si>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</si>
  <si>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</si>
  <si>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</si>
  <si>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</si>
  <si>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</si>
  <si>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</si>
  <si>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</si>
  <si>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</si>
  <si>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</si>
  <si>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</si>
  <si>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</si>
  <si>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</si>
  <si>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</si>
  <si>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</si>
  <si>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</si>
  <si>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</si>
  <si>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</si>
  <si>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</si>
  <si>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</si>
  <si>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</si>
  <si>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</si>
  <si>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</si>
  <si>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</si>
  <si>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</si>
  <si>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</si>
  <si>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</si>
  <si>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</si>
  <si>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</si>
  <si>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</si>
  <si>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</si>
  <si>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</si>
  <si>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</si>
  <si>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</si>
  <si>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</si>
  <si>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</si>
  <si>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</si>
  <si>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</si>
  <si>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</si>
  <si>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</si>
  <si>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</si>
  <si>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</si>
  <si>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</si>
  <si>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</si>
  <si>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</si>
  <si>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</si>
  <si>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</si>
  <si>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</si>
  <si>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</si>
  <si>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</si>
  <si>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</si>
  <si>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</si>
  <si>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</si>
  <si>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</si>
  <si>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</si>
  <si>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</si>
  <si>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</si>
  <si>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</si>
  <si>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</si>
  <si>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</si>
  <si>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</si>
  <si>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</si>
  <si>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</si>
  <si>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</si>
  <si>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</si>
  <si>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</si>
  <si>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</si>
  <si>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</si>
  <si>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</si>
  <si>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</si>
  <si>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</si>
  <si>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</si>
  <si>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</si>
  <si>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</si>
  <si>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</si>
  <si>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</si>
  <si>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</si>
  <si>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</si>
  <si>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</si>
  <si>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</si>
  <si>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</si>
  <si>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</si>
  <si>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</si>
  <si>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</si>
  <si>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</si>
  <si>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</si>
  <si>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</si>
  <si>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</si>
  <si>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</si>
  <si>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</si>
  <si>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</si>
  <si>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</si>
  <si>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</si>
  <si>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</si>
  <si>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</si>
  <si>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</si>
  <si>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</si>
  <si>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</si>
  <si>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</si>
  <si>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</si>
  <si>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</si>
  <si>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</si>
  <si>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</si>
  <si>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</si>
  <si>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</si>
  <si>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</si>
  <si>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</si>
  <si>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</si>
  <si>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</si>
  <si>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</si>
  <si>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</si>
  <si>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</si>
  <si>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</si>
  <si>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</si>
  <si>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</si>
  <si>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</si>
  <si>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</si>
  <si>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</si>
  <si>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</si>
  <si>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</si>
  <si>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</si>
  <si>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</si>
  <si>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</si>
  <si>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</si>
  <si>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</si>
  <si>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</si>
  <si>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</si>
  <si>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</si>
  <si>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</si>
  <si>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</si>
  <si>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</si>
  <si>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</si>
  <si>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</si>
  <si>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</si>
  <si>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</si>
  <si>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</si>
  <si>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</si>
  <si>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</si>
  <si>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</si>
  <si>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</si>
  <si>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</si>
  <si>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</si>
  <si>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</si>
  <si>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</si>
  <si>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</si>
  <si>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</si>
  <si>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</si>
  <si>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</si>
  <si>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</si>
  <si>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</si>
  <si>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</si>
  <si>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</si>
  <si>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</si>
  <si>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</si>
  <si>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</si>
  <si>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</si>
  <si>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</si>
  <si>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</si>
  <si>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</si>
  <si>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</si>
  <si>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</si>
  <si>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</si>
  <si>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</si>
  <si>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</si>
  <si>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</si>
  <si>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</si>
  <si>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</si>
  <si>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</si>
  <si>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</si>
  <si>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</si>
  <si>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</si>
  <si>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</si>
  <si>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</si>
  <si>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</si>
  <si>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</si>
  <si>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</si>
  <si>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</si>
  <si>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</si>
  <si>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</si>
  <si>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</si>
  <si>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</si>
  <si>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</si>
  <si>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</si>
  <si>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</si>
  <si>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</si>
  <si>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</si>
  <si>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</si>
  <si>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</si>
  <si>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</si>
  <si>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</si>
  <si>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</si>
  <si>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</si>
  <si>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</si>
  <si>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</si>
  <si>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</si>
  <si>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</si>
  <si>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</si>
  <si>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</si>
  <si>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</si>
  <si>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</si>
  <si>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</si>
  <si>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</si>
  <si>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</si>
  <si>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</si>
  <si>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</si>
  <si>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</si>
  <si>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</si>
  <si>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</si>
  <si>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</si>
  <si>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</si>
  <si>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</si>
  <si>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</si>
  <si>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</si>
  <si>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</si>
  <si>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</si>
  <si>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</si>
  <si>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</si>
  <si>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</si>
  <si>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</si>
  <si>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</si>
  <si>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</si>
  <si>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</si>
  <si>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</si>
  <si>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</si>
  <si>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</si>
  <si>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</si>
  <si>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</si>
  <si>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</si>
  <si>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</si>
  <si>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</si>
  <si>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</si>
  <si>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</si>
  <si>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</si>
  <si>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</si>
  <si>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</si>
  <si>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</si>
  <si>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</si>
  <si>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</si>
  <si>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</si>
  <si>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</si>
  <si>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</si>
  <si>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</si>
  <si>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</si>
  <si>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</si>
  <si>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</si>
  <si>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</si>
  <si>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</si>
  <si>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</si>
  <si>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</si>
  <si>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</si>
  <si>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</si>
  <si>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</si>
  <si>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</si>
  <si>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</si>
  <si>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</si>
  <si>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</si>
  <si>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</si>
  <si>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</si>
  <si>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</si>
  <si>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</si>
  <si>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</si>
  <si>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</si>
  <si>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</si>
  <si>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</si>
  <si>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</si>
  <si>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</si>
  <si>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</si>
  <si>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</si>
  <si>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</si>
  <si>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</si>
  <si>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</si>
  <si>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</si>
  <si>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</si>
  <si>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</si>
  <si>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</si>
  <si>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</si>
  <si>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</si>
  <si>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</si>
  <si>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</si>
  <si>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</si>
  <si>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</si>
  <si>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</si>
  <si>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</si>
  <si>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</si>
  <si>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</si>
  <si>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</si>
  <si>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</si>
  <si>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</si>
  <si>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</si>
  <si>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</si>
  <si>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</si>
  <si>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</si>
  <si>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</si>
  <si>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</si>
  <si>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</si>
  <si>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</si>
  <si>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</si>
  <si>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</si>
  <si>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</si>
  <si>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</si>
  <si>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</si>
  <si>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</si>
  <si>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</si>
  <si>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</si>
  <si>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</si>
  <si>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</si>
  <si>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</si>
  <si>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</si>
  <si>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</si>
  <si>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</si>
  <si>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</si>
  <si>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</si>
  <si>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</si>
  <si>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</si>
  <si>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</si>
  <si>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</si>
  <si>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</si>
  <si>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</si>
  <si>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</si>
  <si>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</si>
  <si>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</si>
  <si>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</si>
  <si>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</si>
  <si>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</si>
  <si>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</si>
  <si>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</si>
  <si>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</si>
  <si>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</si>
  <si>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</si>
  <si>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</si>
  <si>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</si>
  <si>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</si>
  <si>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</si>
  <si>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</si>
  <si>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</si>
  <si>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</si>
  <si>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</si>
  <si>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</si>
  <si>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</si>
  <si>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</si>
  <si>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</si>
  <si>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</si>
  <si>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</si>
  <si>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</si>
  <si>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</si>
  <si>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</si>
  <si>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</si>
  <si>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</si>
  <si>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</si>
  <si>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</si>
  <si>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</si>
  <si>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</si>
  <si>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</si>
  <si>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</si>
  <si>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</si>
  <si>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</si>
  <si>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</si>
  <si>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</si>
  <si>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</si>
  <si>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</si>
  <si>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</si>
  <si>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</si>
  <si>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</si>
  <si>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</si>
  <si>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</si>
  <si>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</si>
  <si>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</si>
  <si>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</si>
  <si>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</si>
  <si>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</si>
  <si>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</si>
  <si>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</si>
  <si>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</si>
  <si>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</si>
  <si>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</si>
  <si>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</si>
  <si>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</si>
  <si>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</si>
  <si>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</si>
  <si>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</si>
  <si>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</si>
  <si>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</si>
  <si>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</si>
  <si>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</si>
  <si>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</si>
  <si>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</si>
  <si>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</si>
  <si>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</si>
  <si>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</si>
  <si>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</si>
  <si>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</si>
  <si>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</si>
  <si>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</si>
  <si>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</si>
  <si>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</si>
  <si>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</si>
  <si>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</si>
  <si>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</si>
  <si>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</si>
  <si>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</si>
  <si>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</si>
  <si>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</si>
  <si>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</si>
  <si>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</si>
  <si>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</si>
  <si>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</si>
  <si>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</si>
  <si>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</si>
  <si>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</si>
  <si>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</si>
  <si>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</si>
  <si>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</si>
  <si>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</si>
  <si>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</si>
  <si>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</si>
  <si>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</si>
  <si>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</si>
  <si>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</si>
  <si>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</si>
  <si>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</si>
  <si>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</si>
  <si>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</si>
  <si>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</si>
  <si>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</si>
  <si>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</si>
  <si>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</si>
  <si>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</si>
  <si>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</si>
  <si>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</si>
  <si>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</si>
  <si>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</si>
  <si>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</si>
  <si>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</si>
  <si>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</si>
  <si>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</si>
  <si>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</si>
  <si>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</si>
  <si>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</si>
  <si>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</si>
  <si>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</si>
  <si>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</si>
  <si>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</si>
  <si>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</si>
  <si>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</si>
  <si>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</si>
  <si>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</si>
  <si>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</si>
  <si>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</si>
  <si>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</si>
  <si>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</si>
  <si>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</si>
  <si>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</si>
  <si>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</si>
  <si>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</si>
  <si>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</si>
  <si>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</si>
  <si>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</si>
  <si>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</si>
  <si>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</si>
  <si>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</si>
  <si>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</si>
  <si>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</si>
  <si>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</si>
  <si>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</si>
  <si>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</si>
  <si>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</si>
  <si>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</si>
  <si>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</si>
  <si>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</si>
  <si>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</si>
  <si>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</si>
  <si>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</si>
  <si>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</si>
  <si>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</si>
  <si>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</si>
  <si>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</si>
  <si>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</si>
  <si>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</si>
  <si>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</si>
  <si>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</si>
  <si>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</si>
  <si>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</si>
  <si>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</si>
  <si>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</si>
  <si>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</si>
  <si>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</si>
  <si>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</si>
  <si>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</si>
  <si>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</si>
  <si>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</si>
  <si>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</si>
  <si>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</si>
  <si>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</si>
  <si>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</si>
  <si>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</si>
  <si>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</si>
  <si>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</si>
  <si>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</si>
  <si>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</si>
  <si>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</si>
  <si>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</si>
  <si>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</si>
  <si>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</si>
  <si>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</si>
  <si>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</si>
  <si>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</si>
  <si>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</si>
  <si>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</si>
  <si>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</si>
  <si>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</si>
  <si>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</si>
  <si>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</si>
  <si>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</si>
  <si>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</si>
  <si>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</si>
  <si>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</si>
  <si>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</si>
  <si>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</si>
  <si>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</si>
  <si>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</si>
  <si>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</si>
  <si>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</si>
  <si>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</si>
  <si>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</si>
  <si>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</si>
  <si>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</si>
  <si>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</si>
  <si>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</si>
  <si>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</si>
  <si>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</si>
  <si>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</si>
  <si>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</si>
  <si>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</si>
  <si>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</si>
  <si>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</si>
  <si>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</si>
  <si>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</si>
  <si>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</si>
  <si>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</si>
  <si>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</si>
  <si>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</si>
  <si>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</si>
  <si>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</si>
  <si>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</si>
  <si>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</si>
  <si>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</si>
  <si>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</si>
  <si>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</si>
  <si>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</si>
  <si>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</si>
  <si>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</si>
  <si>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</si>
  <si>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</si>
  <si>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</si>
  <si>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</si>
  <si>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</si>
  <si>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</si>
  <si>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</si>
  <si>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</si>
  <si>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</si>
  <si>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</si>
  <si>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</si>
  <si>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</si>
  <si>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</si>
  <si>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</si>
  <si>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</si>
  <si>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</si>
  <si>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</si>
  <si>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</si>
  <si>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</si>
  <si>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</si>
  <si>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</si>
  <si>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</si>
  <si>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</si>
  <si>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</si>
  <si>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</si>
  <si>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</si>
  <si>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</si>
  <si>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</si>
  <si>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</si>
  <si>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</si>
  <si>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</si>
  <si>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</si>
  <si>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</si>
  <si>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</si>
  <si>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</si>
  <si>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</si>
  <si>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</si>
  <si>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</si>
  <si>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</si>
  <si>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</si>
  <si>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</si>
  <si>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</si>
  <si>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</si>
  <si>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</si>
  <si>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</si>
  <si>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</si>
  <si>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</si>
  <si>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</si>
  <si>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</si>
  <si>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</si>
  <si>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</si>
  <si>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</si>
  <si>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</si>
  <si>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</si>
  <si>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</si>
  <si>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</si>
  <si>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</si>
  <si>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</si>
  <si>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</si>
  <si>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</si>
  <si>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</si>
  <si>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</si>
  <si>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</si>
  <si>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</si>
  <si>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</si>
  <si>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</si>
  <si>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</si>
  <si>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</si>
  <si>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</si>
  <si>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</si>
  <si>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</si>
  <si>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</si>
  <si>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</si>
  <si>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</si>
  <si>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</si>
  <si>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</si>
  <si>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</si>
  <si>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</si>
  <si>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</si>
  <si>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</si>
  <si>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</si>
  <si>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</si>
  <si>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</si>
  <si>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</si>
  <si>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</si>
  <si>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</si>
  <si>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</si>
  <si>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</si>
  <si>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</si>
  <si>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</si>
  <si>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</si>
  <si>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</si>
  <si>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</si>
  <si>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</si>
  <si>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</si>
  <si>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</si>
  <si>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</si>
  <si>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</si>
  <si>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</si>
  <si>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</si>
  <si>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</si>
  <si>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</si>
  <si>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</si>
  <si>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</si>
  <si>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</si>
  <si>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</si>
  <si>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</si>
  <si>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</si>
  <si>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</si>
  <si>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</si>
  <si>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</si>
  <si>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</si>
  <si>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</si>
  <si>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</si>
  <si>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</si>
  <si>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</si>
  <si>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</si>
  <si>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</si>
  <si>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</si>
  <si>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</si>
  <si>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</si>
  <si>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</si>
  <si>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</si>
  <si>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</si>
  <si>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</si>
  <si>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</si>
  <si>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</si>
  <si>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</si>
  <si>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</si>
  <si>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</si>
  <si>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</si>
  <si>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</si>
  <si>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</si>
  <si>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</si>
  <si>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</si>
  <si>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</si>
  <si>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</si>
  <si>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</si>
  <si>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</si>
  <si>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</si>
  <si>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</si>
  <si>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</si>
  <si>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</si>
  <si>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</si>
  <si>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</si>
  <si>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</si>
  <si>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</si>
  <si>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</si>
  <si>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</si>
  <si>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</si>
  <si>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</si>
  <si>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</si>
  <si>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</si>
  <si>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</si>
  <si>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</si>
  <si>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</si>
  <si>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</si>
  <si>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</si>
  <si>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</si>
  <si>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</si>
  <si>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</si>
  <si>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</si>
  <si>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</si>
  <si>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</si>
  <si>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</si>
  <si>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</si>
  <si>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</si>
  <si>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</si>
  <si>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</si>
  <si>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</si>
  <si>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</si>
  <si>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</si>
  <si>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</si>
  <si>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</si>
  <si>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</si>
  <si>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</si>
  <si>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</si>
  <si>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</si>
  <si>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</si>
  <si>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</si>
  <si>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</si>
  <si>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</si>
  <si>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</si>
  <si>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</si>
  <si>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</si>
  <si>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</si>
  <si>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</si>
  <si>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</si>
  <si>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</si>
  <si>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</si>
  <si>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</si>
  <si>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</si>
  <si>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</si>
  <si>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</si>
  <si>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</si>
  <si>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</si>
  <si>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</si>
  <si>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</si>
  <si>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</si>
  <si>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</si>
  <si>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</si>
  <si>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</si>
  <si>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</si>
  <si>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</si>
  <si>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</si>
  <si>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</si>
  <si>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</si>
  <si>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</si>
  <si>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</si>
  <si>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</si>
  <si>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</si>
  <si>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</si>
  <si>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</si>
  <si>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</si>
  <si>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</si>
  <si>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</si>
  <si>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</si>
  <si>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</si>
  <si>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</si>
  <si>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</si>
  <si>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</si>
  <si>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</si>
  <si>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</si>
  <si>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</si>
  <si>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</si>
  <si>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</si>
  <si>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</si>
  <si>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</si>
  <si>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</si>
  <si>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</si>
  <si>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</si>
  <si>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</si>
  <si>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</si>
  <si>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</si>
  <si>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</si>
  <si>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</si>
  <si>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</si>
  <si>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</si>
  <si>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</si>
  <si>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</si>
  <si>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</si>
  <si>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</si>
  <si>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</si>
  <si>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</si>
  <si>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</si>
  <si>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</si>
  <si>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</si>
  <si>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</si>
  <si>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</si>
  <si>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</si>
  <si>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</si>
  <si>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</si>
  <si>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</si>
  <si>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</si>
  <si>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</si>
  <si>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</si>
  <si>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</si>
  <si>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</si>
  <si>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</si>
  <si>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</si>
  <si>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</si>
  <si>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</si>
  <si>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</si>
  <si>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</si>
  <si>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</si>
  <si>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</si>
  <si>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</si>
  <si>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</si>
  <si>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</si>
  <si>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</si>
  <si>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</si>
  <si>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</si>
  <si>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</si>
  <si>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</si>
  <si>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</si>
  <si>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</si>
  <si>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</si>
  <si>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</si>
  <si>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</si>
  <si>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</si>
  <si>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</si>
  <si>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</si>
  <si>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</si>
  <si>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</si>
  <si>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</si>
  <si>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</si>
  <si>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</si>
  <si>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</si>
  <si>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</si>
  <si>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</si>
  <si>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</si>
  <si>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</si>
  <si>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</si>
  <si>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</si>
  <si>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</si>
  <si>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</si>
  <si>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</si>
  <si>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</si>
  <si>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</si>
  <si>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</si>
  <si>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</si>
  <si>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</si>
  <si>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</si>
  <si>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</si>
  <si>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</si>
  <si>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</si>
  <si>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</si>
  <si>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</si>
  <si>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</si>
  <si>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</si>
  <si>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</si>
  <si>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</si>
  <si>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</si>
  <si>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</si>
  <si>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</si>
  <si>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</si>
  <si>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</si>
  <si>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</si>
  <si>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</si>
  <si>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</si>
  <si>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</si>
  <si>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</si>
  <si>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</si>
  <si>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</si>
  <si>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</si>
  <si>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</si>
  <si>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</si>
  <si>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</si>
  <si>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</si>
  <si>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</si>
  <si>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</si>
  <si>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</si>
  <si>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</si>
  <si>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</si>
  <si>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</si>
  <si>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</si>
  <si>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</si>
  <si>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</si>
  <si>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</si>
  <si>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</si>
  <si>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</si>
  <si>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</si>
  <si>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</si>
  <si>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</si>
  <si>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</si>
  <si>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</si>
  <si>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</si>
  <si>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</si>
  <si>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</si>
  <si>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</si>
  <si>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</si>
  <si>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</si>
  <si>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</si>
  <si>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</si>
  <si>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</si>
  <si>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</si>
  <si>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</si>
  <si>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</si>
  <si>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</si>
  <si>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</si>
  <si>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</si>
  <si>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</si>
  <si>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</si>
  <si>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</si>
  <si>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</si>
  <si>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</si>
  <si>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</si>
  <si>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</si>
  <si>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</si>
  <si>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</si>
  <si>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</si>
  <si>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</si>
  <si>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</si>
  <si>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</si>
  <si>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</si>
  <si>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</si>
  <si>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</si>
  <si>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</si>
  <si>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</si>
  <si>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</si>
  <si>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</si>
  <si>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</si>
  <si>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</si>
  <si>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</si>
  <si>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</si>
  <si>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</si>
  <si>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</si>
  <si>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</si>
  <si>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</si>
  <si>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</si>
  <si>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</si>
  <si>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</si>
  <si>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</si>
  <si>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</si>
  <si>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</si>
  <si>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</si>
  <si>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</si>
  <si>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</si>
  <si>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</si>
  <si>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</si>
  <si>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</si>
  <si>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</si>
  <si>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</si>
  <si>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</si>
  <si>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</si>
  <si>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</si>
  <si>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</si>
  <si>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</si>
  <si>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</si>
  <si>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</si>
  <si>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</si>
  <si>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</si>
  <si>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</si>
  <si>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</si>
  <si>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</si>
  <si>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</si>
  <si>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</si>
  <si>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</si>
  <si>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</si>
  <si>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</si>
  <si>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</si>
  <si>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</si>
  <si>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</si>
  <si>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</si>
  <si>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</si>
  <si>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</si>
  <si>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</si>
  <si>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</si>
  <si>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</si>
  <si>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</si>
  <si>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</si>
  <si>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</si>
  <si>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</si>
  <si>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</si>
  <si>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</si>
  <si>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</si>
  <si>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</si>
  <si>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</si>
  <si>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</si>
  <si>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</si>
  <si>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</si>
  <si>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</si>
  <si>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</si>
  <si>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</si>
  <si>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</si>
  <si>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</si>
  <si>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</si>
  <si>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</si>
  <si>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</si>
  <si>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</si>
  <si>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</si>
  <si>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</si>
  <si>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</si>
  <si>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</si>
  <si>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</si>
  <si>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</si>
  <si>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</si>
  <si>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</si>
  <si>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</si>
  <si>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</si>
  <si>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</si>
  <si>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</si>
  <si>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</si>
  <si>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</si>
  <si>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</si>
  <si>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</si>
  <si>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</si>
  <si>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</si>
  <si>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</si>
  <si>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</si>
  <si>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</si>
  <si>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</si>
  <si>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</si>
  <si>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</si>
  <si>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</si>
  <si>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</si>
  <si>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</si>
  <si>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</si>
  <si>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</si>
  <si>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</si>
  <si>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</si>
  <si>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</si>
  <si>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</si>
  <si>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</si>
  <si>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</si>
  <si>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</si>
  <si>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</si>
  <si>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</si>
  <si>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</si>
  <si>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</si>
  <si>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</si>
  <si>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</si>
  <si>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</si>
  <si>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</si>
  <si>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</si>
  <si>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</si>
  <si>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</si>
  <si>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</si>
  <si>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</si>
  <si>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</si>
  <si>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</si>
  <si>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</si>
  <si>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</si>
  <si>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</si>
  <si>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</si>
  <si>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</si>
  <si>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</si>
  <si>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</si>
  <si>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</si>
  <si>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</si>
  <si>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</si>
  <si>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</si>
  <si>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</si>
  <si>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</si>
  <si>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</si>
  <si>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</si>
  <si>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</si>
  <si>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</si>
  <si>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</si>
  <si>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</si>
  <si>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</si>
  <si>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</si>
  <si>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</si>
  <si>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</si>
  <si>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</si>
  <si>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</si>
  <si>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</si>
  <si>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</si>
  <si>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</si>
  <si>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</si>
  <si>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</si>
  <si>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</si>
  <si>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</si>
  <si>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</si>
  <si>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</si>
  <si>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</si>
  <si>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</si>
  <si>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</si>
  <si>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</si>
  <si>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</si>
  <si>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</si>
  <si>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</si>
  <si>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</si>
  <si>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</si>
  <si>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</si>
  <si>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</si>
  <si>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</si>
  <si>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</si>
  <si>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</si>
  <si>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</si>
  <si>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</si>
  <si>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</si>
  <si>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</si>
  <si>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</si>
  <si>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</si>
  <si>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</si>
  <si>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</si>
  <si>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</si>
  <si>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</si>
  <si>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</si>
  <si>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</si>
  <si>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</si>
  <si>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</si>
  <si>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</si>
  <si>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</si>
  <si>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</si>
  <si>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</si>
  <si>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</si>
  <si>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</si>
  <si>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</si>
  <si>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</si>
  <si>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</si>
  <si>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</si>
  <si>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</si>
  <si>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</si>
  <si>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</si>
  <si>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</si>
  <si>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</si>
  <si>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</si>
  <si>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</si>
  <si>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</si>
  <si>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</si>
  <si>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</si>
  <si>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</si>
  <si>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</si>
  <si>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</si>
  <si>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</si>
  <si>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</si>
  <si>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</si>
  <si>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</si>
  <si>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</si>
  <si>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</si>
  <si>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</si>
  <si>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</si>
  <si>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</si>
  <si>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</si>
  <si>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</si>
  <si>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</si>
  <si>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</si>
  <si>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</si>
  <si>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</si>
  <si>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</si>
  <si>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</si>
  <si>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</si>
  <si>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</si>
  <si>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</si>
  <si>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</si>
  <si>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</si>
  <si>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</si>
  <si>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</si>
  <si>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</si>
  <si>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</si>
  <si>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</si>
  <si>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</si>
  <si>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</si>
  <si>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</si>
  <si>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</si>
  <si>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</si>
  <si>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</si>
  <si>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</si>
  <si>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</si>
  <si>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</si>
  <si>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</si>
  <si>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</si>
  <si>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</si>
  <si>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</si>
  <si>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</si>
  <si>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</si>
  <si>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</si>
  <si>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</si>
  <si>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</si>
  <si>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</si>
  <si>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</si>
  <si>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</si>
  <si>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</si>
  <si>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</si>
  <si>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</si>
  <si>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</si>
  <si>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</si>
  <si>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</si>
  <si>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</si>
  <si>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</si>
  <si>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</si>
  <si>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</si>
  <si>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</si>
  <si>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</si>
  <si>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</si>
  <si>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</si>
  <si>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</si>
  <si>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</si>
  <si>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</si>
  <si>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</si>
  <si>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</si>
  <si>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</si>
  <si>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</si>
  <si>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</si>
  <si>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</si>
  <si>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</si>
  <si>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</si>
  <si>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</si>
  <si>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</si>
  <si>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</si>
  <si>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</si>
  <si>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</si>
  <si>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</si>
  <si>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</si>
  <si>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</si>
  <si>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</si>
  <si>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</si>
  <si>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</si>
  <si>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</si>
  <si>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</si>
  <si>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</si>
  <si>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</si>
  <si>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</si>
  <si>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</si>
  <si>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</si>
  <si>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</si>
  <si>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</si>
  <si>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</si>
  <si>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</si>
  <si>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</si>
  <si>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</si>
  <si>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</si>
  <si>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</si>
  <si>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</si>
  <si>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</si>
  <si>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</si>
  <si>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</si>
  <si>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</si>
  <si>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</si>
  <si>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</si>
  <si>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</si>
  <si>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</si>
  <si>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</si>
  <si>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</si>
  <si>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</si>
  <si>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</si>
  <si>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</si>
  <si>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</si>
  <si>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</si>
  <si>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</si>
  <si>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</si>
  <si>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</si>
  <si>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</si>
  <si>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</si>
  <si>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</si>
  <si>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</si>
  <si>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</si>
  <si>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</si>
  <si>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</si>
  <si>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</si>
  <si>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</si>
  <si>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</si>
  <si>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</si>
  <si>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</si>
  <si>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</si>
  <si>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</si>
  <si>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</si>
  <si>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</si>
  <si>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</si>
  <si>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</si>
  <si>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</si>
  <si>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</si>
  <si>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</si>
  <si>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</si>
  <si>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</si>
  <si>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</si>
  <si>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</si>
  <si>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</si>
  <si>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</si>
  <si>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</si>
  <si>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</si>
  <si>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</si>
  <si>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</si>
  <si>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</si>
  <si>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</si>
  <si>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</si>
  <si>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</si>
  <si>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</si>
  <si>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</si>
  <si>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</si>
  <si>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</si>
  <si>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</si>
  <si>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</si>
  <si>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</si>
  <si>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</si>
  <si>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</si>
  <si>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</si>
  <si>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</si>
  <si>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</si>
  <si>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</si>
  <si>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</si>
  <si>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</si>
  <si>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</si>
  <si>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</si>
  <si>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</si>
  <si>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</si>
  <si>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</si>
  <si>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</si>
  <si>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</si>
  <si>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</si>
  <si>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</si>
  <si>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</si>
  <si>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</si>
  <si>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</si>
  <si>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</si>
  <si>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</si>
  <si>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</si>
  <si>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</si>
  <si>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</si>
  <si>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</si>
  <si>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</si>
  <si>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</si>
  <si>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</si>
  <si>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</si>
  <si>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</si>
  <si>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</si>
  <si>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</si>
  <si>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</si>
  <si>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</si>
  <si>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</si>
  <si>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</si>
  <si>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</si>
  <si>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</si>
  <si>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</si>
  <si>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</si>
  <si>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</si>
  <si>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</si>
  <si>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</si>
  <si>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</si>
  <si>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</si>
  <si>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</si>
  <si>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</si>
  <si>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</si>
  <si>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</si>
  <si>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</si>
  <si>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</si>
  <si>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</si>
  <si>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</si>
  <si>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</si>
  <si>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</si>
  <si>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</si>
  <si>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</si>
  <si>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</si>
  <si>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</si>
  <si>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</si>
  <si>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</si>
  <si>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</si>
  <si>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</si>
  <si>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</si>
  <si>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</si>
  <si>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</si>
  <si>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</si>
  <si>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</si>
  <si>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</si>
  <si>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</si>
  <si>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</si>
  <si>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</si>
  <si>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</si>
  <si>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</si>
  <si>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</si>
  <si>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</si>
  <si>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</si>
  <si>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</si>
  <si>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</si>
  <si>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</si>
  <si>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</si>
  <si>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</si>
  <si>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</si>
  <si>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</si>
  <si>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</si>
  <si>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</si>
  <si>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</si>
  <si>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</si>
  <si>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</si>
  <si>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</si>
  <si>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</si>
  <si>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</si>
  <si>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</si>
  <si>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</si>
  <si>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</si>
  <si>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</si>
  <si>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</si>
  <si>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</si>
  <si>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</si>
  <si>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</si>
  <si>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</si>
  <si>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</si>
  <si>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</si>
  <si>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</si>
  <si>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</si>
  <si>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</si>
  <si>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</si>
  <si>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</si>
  <si>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</si>
  <si>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</si>
  <si>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</si>
  <si>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</si>
  <si>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</si>
  <si>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</si>
  <si>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</si>
  <si>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</si>
  <si>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</si>
  <si>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</si>
  <si>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</si>
  <si>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</si>
  <si>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</si>
  <si>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</si>
  <si>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</si>
  <si>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</si>
  <si>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</si>
  <si>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</si>
  <si>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</si>
  <si>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</si>
  <si>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</si>
  <si>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</si>
  <si>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</si>
  <si>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</si>
  <si>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</si>
  <si>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</si>
  <si>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</si>
  <si>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</si>
  <si>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</si>
  <si>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</si>
  <si>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</si>
  <si>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</si>
  <si>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</si>
  <si>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</si>
  <si>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</si>
  <si>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</si>
  <si>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</si>
  <si>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</si>
  <si>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</si>
  <si>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</si>
  <si>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</si>
  <si>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</si>
  <si>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</si>
  <si>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</si>
  <si>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</si>
  <si>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</si>
  <si>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</si>
  <si>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</si>
  <si>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</si>
  <si>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</si>
  <si>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</si>
  <si>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</si>
  <si>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</si>
  <si>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</si>
  <si>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</si>
  <si>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</si>
  <si>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</si>
  <si>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</si>
  <si>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</si>
  <si>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</si>
  <si>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</si>
  <si>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</si>
  <si>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</si>
  <si>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</si>
  <si>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</si>
  <si>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</si>
  <si>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</si>
  <si>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</si>
  <si>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</si>
  <si>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</si>
  <si>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</si>
  <si>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</si>
  <si>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</si>
  <si>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</si>
  <si>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</si>
  <si>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</si>
  <si>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</si>
  <si>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</si>
  <si>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</si>
  <si>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</si>
  <si>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</si>
  <si>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</si>
  <si>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</si>
  <si>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</si>
  <si>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</si>
  <si>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</si>
  <si>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</si>
  <si>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</si>
  <si>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</si>
  <si>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</si>
  <si>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</si>
  <si>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</si>
  <si>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</si>
  <si>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</si>
  <si>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</si>
  <si>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</si>
  <si>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</si>
  <si>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</si>
  <si>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</si>
  <si>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</si>
  <si>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</si>
  <si>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</si>
  <si>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</si>
  <si>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</si>
  <si>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</si>
  <si>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</si>
  <si>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</si>
  <si>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</si>
  <si>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</si>
  <si>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</si>
  <si>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</si>
  <si>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</si>
  <si>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</si>
  <si>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</si>
  <si>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</si>
  <si>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</si>
  <si>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</si>
  <si>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</si>
  <si>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</si>
  <si>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</si>
  <si>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</si>
  <si>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</si>
  <si>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</si>
  <si>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</si>
  <si>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</si>
  <si>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</si>
  <si>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</si>
  <si>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</si>
  <si>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</si>
  <si>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</si>
  <si>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</si>
  <si>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</si>
  <si>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</si>
  <si>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</si>
  <si>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</si>
  <si>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</si>
  <si>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</si>
  <si>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</si>
  <si>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</si>
  <si>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</si>
  <si>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</si>
  <si>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</si>
  <si>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</si>
  <si>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</si>
  <si>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</si>
  <si>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</si>
  <si>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</si>
  <si>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</si>
  <si>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</si>
  <si>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</si>
  <si>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</si>
  <si>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</si>
  <si>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</si>
  <si>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</si>
  <si>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</si>
  <si>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</si>
  <si>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</si>
  <si>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</si>
  <si>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</si>
  <si>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</si>
  <si>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</si>
  <si>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</si>
  <si>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</si>
  <si>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</si>
  <si>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</si>
  <si>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</si>
  <si>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</si>
  <si>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</si>
  <si>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</si>
  <si>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</si>
  <si>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</si>
  <si>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</si>
  <si>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</si>
  <si>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</si>
  <si>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</si>
  <si>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</si>
  <si>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</si>
  <si>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</si>
  <si>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</si>
  <si>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</si>
  <si>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</si>
  <si>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</si>
  <si>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</si>
  <si>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</si>
  <si>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</si>
  <si>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</si>
  <si>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</si>
  <si>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</si>
  <si>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</si>
  <si>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</si>
  <si>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</si>
  <si>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</si>
  <si>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</si>
  <si>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</si>
  <si>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</si>
  <si>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</si>
  <si>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</si>
  <si>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</si>
  <si>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</si>
  <si>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</si>
  <si>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</si>
  <si>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</si>
  <si>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</si>
  <si>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</si>
  <si>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</si>
  <si>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</si>
  <si>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</si>
  <si>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</si>
  <si>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</si>
  <si>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</si>
  <si>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</si>
  <si>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</si>
  <si>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</si>
  <si>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</si>
  <si>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</si>
  <si>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</si>
  <si>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</si>
  <si>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</si>
  <si>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</si>
  <si>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</si>
  <si>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</si>
  <si>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</si>
  <si>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</si>
  <si>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</si>
  <si>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</si>
  <si>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</si>
  <si>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</si>
  <si>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</si>
  <si>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</si>
  <si>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</si>
  <si>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</si>
  <si>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</si>
  <si>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</si>
  <si>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</si>
  <si>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</si>
  <si>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</si>
  <si>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</si>
  <si>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</si>
  <si>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</si>
  <si>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</si>
  <si>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</si>
  <si>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</si>
  <si>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</si>
  <si>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</si>
  <si>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</si>
  <si>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</si>
  <si>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</si>
  <si>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</si>
  <si>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</si>
  <si>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</si>
  <si>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</si>
  <si>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</si>
  <si>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</si>
  <si>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</si>
  <si>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</si>
  <si>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</si>
  <si>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</si>
  <si>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</si>
  <si>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</si>
  <si>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</si>
  <si>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</si>
  <si>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</si>
  <si>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</si>
  <si>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</si>
  <si>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</si>
  <si>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</si>
  <si>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</si>
  <si>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</si>
  <si>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</si>
  <si>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</si>
  <si>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</si>
  <si>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</si>
  <si>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</si>
  <si>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</si>
  <si>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</si>
  <si>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</si>
  <si>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</si>
  <si>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</si>
  <si>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</si>
  <si>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</si>
  <si>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</si>
  <si>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</si>
  <si>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</si>
  <si>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</si>
  <si>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</si>
  <si>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</si>
  <si>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</si>
  <si>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</si>
  <si>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</si>
  <si>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</si>
  <si>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</si>
  <si>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</si>
  <si>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</si>
  <si>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</si>
  <si>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</si>
  <si>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</si>
  <si>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</si>
  <si>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</si>
  <si>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</si>
  <si>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</si>
  <si>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</si>
  <si>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</si>
  <si>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</si>
  <si>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</si>
  <si>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</si>
  <si>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</si>
  <si>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</si>
  <si>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</si>
  <si>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</si>
  <si>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</si>
  <si>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</si>
  <si>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</si>
  <si>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</si>
  <si>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</si>
  <si>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</si>
  <si>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</si>
  <si>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</si>
  <si>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</si>
  <si>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</si>
  <si>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</si>
  <si>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</si>
  <si>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</si>
  <si>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</si>
  <si>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</si>
  <si>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</si>
  <si>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</si>
  <si>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</si>
  <si>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</si>
  <si>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</si>
  <si>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</si>
  <si>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</si>
  <si>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</si>
  <si>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</si>
  <si>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</si>
  <si>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</si>
  <si>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</si>
  <si>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</si>
  <si>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</si>
  <si>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</si>
  <si>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</si>
  <si>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</si>
  <si>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</si>
  <si>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</si>
  <si>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</si>
  <si>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</si>
  <si>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</si>
  <si>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</si>
  <si>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</si>
  <si>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</si>
  <si>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</si>
  <si>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</si>
  <si>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</si>
  <si>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</si>
  <si>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</si>
  <si>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</si>
  <si>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</si>
  <si>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</si>
  <si>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</si>
  <si>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</si>
  <si>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</si>
  <si>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</si>
  <si>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</si>
  <si>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</si>
  <si>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</si>
  <si>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</si>
  <si>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</si>
  <si>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</si>
  <si>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</si>
  <si>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</si>
  <si>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</si>
  <si>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</si>
  <si>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</si>
  <si>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</si>
  <si>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</si>
  <si>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</si>
  <si>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</si>
  <si>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</si>
  <si>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</si>
  <si>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</si>
  <si>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</si>
  <si>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</si>
  <si>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</si>
  <si>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</si>
  <si>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</si>
  <si>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</si>
  <si>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</si>
  <si>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</si>
  <si>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</si>
  <si>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</si>
  <si>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</si>
  <si>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</si>
  <si>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</si>
  <si>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</si>
  <si>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</si>
  <si>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</si>
  <si>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</si>
  <si>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</si>
  <si>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</si>
  <si>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</si>
  <si>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</si>
  <si>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</si>
  <si>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</si>
  <si>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</si>
  <si>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</si>
  <si>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</si>
  <si>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</si>
  <si>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</si>
  <si>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</si>
  <si>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</si>
  <si>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</si>
  <si>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</si>
  <si>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</si>
  <si>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</si>
  <si>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</si>
  <si>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</si>
  <si>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</si>
  <si>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</si>
  <si>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</si>
  <si>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</si>
  <si>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</si>
  <si>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</si>
  <si>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</si>
  <si>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</si>
  <si>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</si>
  <si>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</si>
  <si>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</si>
  <si>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</si>
  <si>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</si>
  <si>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</si>
  <si>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</si>
  <si>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</si>
  <si>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</si>
  <si>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</si>
  <si>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</si>
  <si>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</si>
  <si>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</si>
  <si>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</si>
  <si>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</si>
  <si>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</si>
  <si>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</si>
  <si>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</si>
  <si>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</si>
  <si>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</si>
  <si>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</si>
  <si>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</si>
  <si>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</si>
  <si>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</si>
  <si>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</si>
  <si>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</si>
  <si>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</si>
  <si>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</si>
  <si>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</si>
  <si>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</si>
  <si>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</si>
  <si>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</si>
  <si>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</si>
  <si>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</si>
  <si>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</si>
  <si>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</si>
  <si>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</si>
  <si>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</si>
  <si>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</si>
  <si>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</si>
  <si>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</si>
  <si>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</si>
  <si>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</si>
  <si>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</si>
  <si>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</si>
  <si>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</si>
  <si>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</si>
  <si>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</si>
  <si>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</si>
  <si>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</si>
  <si>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</si>
  <si>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</si>
  <si>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</si>
  <si>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</si>
  <si>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</si>
  <si>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</si>
  <si>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</si>
  <si>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</si>
  <si>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</si>
  <si>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</si>
  <si>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</si>
  <si>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</si>
  <si>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</si>
  <si>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</si>
  <si>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</si>
  <si>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</si>
  <si>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</si>
  <si>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</si>
  <si>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</si>
  <si>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</si>
  <si>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</si>
  <si>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</si>
  <si>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</si>
  <si>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</si>
  <si>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</si>
  <si>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</si>
  <si>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</si>
  <si>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</si>
  <si>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</si>
  <si>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</si>
  <si>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</si>
  <si>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</si>
  <si>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</si>
  <si>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</si>
  <si>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</si>
  <si>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</si>
  <si>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</si>
  <si>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</si>
  <si>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</si>
  <si>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</si>
  <si>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</si>
  <si>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</si>
  <si>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</si>
  <si>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</si>
  <si>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</si>
  <si>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</si>
  <si>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</si>
  <si>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</si>
  <si>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</si>
  <si>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</si>
  <si>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</si>
  <si>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</si>
  <si>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</si>
  <si>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</si>
  <si>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</si>
  <si>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</si>
  <si>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</si>
  <si>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</si>
  <si>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</si>
  <si>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</si>
  <si>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</si>
  <si>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</si>
  <si>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</si>
  <si>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</si>
  <si>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</si>
  <si>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</si>
  <si>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</si>
  <si>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</si>
  <si>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</si>
  <si>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</si>
  <si>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</si>
  <si>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</si>
  <si>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</si>
  <si>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</si>
  <si>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</si>
  <si>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</si>
  <si>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</si>
  <si>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</si>
  <si>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</si>
  <si>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</si>
  <si>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</si>
  <si>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</si>
  <si>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</si>
  <si>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</si>
  <si>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</si>
  <si>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</si>
  <si>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</si>
  <si>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</si>
  <si>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</si>
  <si>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</si>
  <si>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</si>
  <si>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</si>
  <si>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</si>
  <si>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</si>
  <si>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</si>
  <si>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</si>
  <si>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</si>
  <si>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</si>
  <si>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</si>
  <si>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</si>
  <si>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</si>
  <si>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</si>
  <si>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</si>
  <si>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</si>
  <si>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</si>
  <si>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</si>
  <si>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</si>
  <si>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</si>
  <si>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</si>
  <si>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</si>
  <si>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</si>
  <si>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</si>
  <si>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</si>
  <si>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</si>
  <si>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</si>
  <si>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</si>
  <si>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</si>
  <si>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</si>
  <si>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</si>
  <si>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</si>
  <si>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</si>
  <si>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</si>
  <si>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</si>
  <si>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</si>
  <si>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</si>
  <si>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</si>
  <si>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</si>
  <si>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</si>
  <si>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</si>
  <si>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</si>
  <si>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</si>
  <si>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</si>
  <si>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</si>
  <si>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</si>
  <si>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</si>
  <si>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</si>
  <si>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</si>
  <si>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</si>
  <si>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</si>
  <si>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</si>
  <si>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</si>
  <si>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</si>
  <si>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</si>
  <si>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</si>
  <si>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</si>
  <si>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</si>
  <si>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</si>
  <si>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</si>
  <si>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</si>
  <si>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</si>
  <si>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</si>
  <si>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</si>
  <si>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</si>
  <si>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</si>
  <si>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</si>
  <si>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</si>
  <si>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</si>
  <si>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</si>
  <si>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</si>
  <si>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</si>
  <si>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</si>
  <si>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</si>
  <si>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</si>
  <si>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</si>
  <si>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</si>
  <si>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</si>
  <si>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</si>
  <si>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</si>
  <si>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</si>
  <si>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</si>
  <si>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</si>
  <si>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</si>
  <si>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</si>
  <si>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</si>
  <si>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</si>
  <si>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</si>
  <si>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</si>
  <si>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</si>
  <si>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</si>
  <si>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</si>
  <si>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</si>
  <si>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</si>
  <si>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</si>
  <si>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</si>
  <si>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</si>
  <si>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</si>
  <si>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</si>
  <si>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</si>
  <si>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</si>
  <si>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</si>
  <si>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</si>
  <si>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</si>
  <si>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</si>
  <si>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</si>
  <si>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</si>
  <si>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</si>
  <si>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</si>
  <si>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</si>
  <si>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</si>
  <si>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</si>
  <si>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</si>
  <si>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</si>
  <si>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</si>
  <si>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</si>
  <si>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</si>
  <si>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</si>
  <si>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</si>
  <si>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</si>
  <si>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</si>
  <si>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</si>
  <si>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</si>
  <si>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</si>
  <si>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</si>
  <si>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</si>
  <si>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</si>
  <si>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</si>
  <si>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</si>
  <si>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</si>
  <si>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</si>
  <si>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</si>
  <si>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</si>
  <si>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</si>
  <si>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</si>
  <si>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</si>
  <si>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</si>
  <si>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</si>
  <si>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</si>
  <si>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</si>
  <si>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</si>
  <si>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</si>
  <si>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</si>
  <si>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</si>
  <si>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</si>
  <si>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</si>
  <si>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</si>
  <si>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</si>
  <si>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</si>
  <si>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</si>
  <si>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</si>
  <si>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</si>
  <si>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</si>
  <si>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</si>
  <si>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</si>
  <si>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</si>
  <si>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</si>
  <si>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</si>
  <si>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</si>
  <si>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</si>
  <si>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</si>
  <si>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</si>
  <si>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</si>
  <si>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</si>
  <si>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</si>
  <si>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</si>
  <si>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</si>
  <si>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</si>
  <si>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</si>
  <si>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</si>
  <si>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</si>
  <si>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</si>
  <si>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</si>
  <si>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</si>
  <si>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</si>
  <si>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</si>
  <si>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</si>
  <si>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</si>
  <si>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</si>
  <si>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</si>
  <si>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</si>
  <si>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</si>
  <si>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</si>
  <si>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</si>
  <si>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</si>
  <si>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</si>
  <si>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</si>
  <si>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</si>
  <si>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</si>
  <si>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</si>
  <si>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</si>
  <si>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</si>
  <si>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</si>
  <si>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</si>
  <si>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</si>
  <si>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</si>
  <si>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</si>
  <si>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</si>
  <si>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</si>
  <si>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</si>
  <si>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</si>
  <si>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</si>
  <si>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</si>
  <si>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</si>
  <si>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</si>
  <si>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</si>
  <si>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</si>
  <si>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</si>
  <si>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</si>
  <si>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</si>
  <si>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</si>
  <si>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</si>
  <si>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</si>
  <si>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</si>
  <si>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</si>
  <si>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</si>
  <si>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</si>
  <si>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</si>
  <si>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</si>
  <si>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</si>
  <si>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</si>
  <si>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</si>
  <si>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</si>
  <si>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</si>
  <si>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</si>
  <si>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</si>
  <si>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</si>
  <si>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</si>
  <si>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</si>
  <si>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</si>
  <si>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</si>
  <si>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</si>
  <si>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</si>
  <si>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</si>
  <si>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</si>
  <si>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</si>
  <si>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</si>
  <si>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</si>
  <si>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</si>
  <si>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</si>
  <si>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</si>
  <si>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</si>
  <si>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</si>
  <si>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</si>
  <si>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</si>
  <si>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</si>
  <si>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</si>
  <si>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</si>
  <si>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</si>
  <si>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</si>
  <si>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</si>
  <si>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</si>
  <si>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</si>
  <si>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</si>
  <si>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</si>
  <si>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</si>
  <si>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</si>
  <si>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</si>
  <si>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</si>
  <si>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</si>
  <si>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</si>
  <si>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</si>
  <si>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</si>
  <si>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</si>
  <si>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</si>
  <si>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</si>
  <si>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</si>
  <si>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</si>
  <si>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</si>
  <si>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</si>
  <si>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</si>
  <si>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</si>
  <si>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</si>
  <si>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</si>
  <si>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</si>
  <si>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</si>
  <si>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</si>
  <si>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</si>
  <si>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</si>
  <si>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</si>
  <si>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</si>
  <si>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</si>
  <si>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</si>
  <si>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</si>
  <si>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</si>
  <si>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</si>
  <si>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</si>
  <si>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</si>
  <si>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</si>
  <si>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</si>
  <si>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</si>
  <si>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</si>
  <si>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</si>
  <si>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</si>
  <si>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</si>
  <si>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</si>
  <si>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</si>
  <si>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</si>
  <si>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</si>
  <si>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</si>
  <si>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</si>
  <si>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</si>
  <si>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</si>
  <si>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</si>
  <si>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</si>
  <si>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</si>
  <si>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</si>
  <si>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</si>
  <si>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</si>
  <si>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</si>
  <si>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</si>
  <si>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</si>
  <si>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</si>
  <si>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</si>
  <si>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</si>
  <si>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</si>
  <si>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</si>
  <si>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</si>
  <si>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</si>
  <si>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</si>
  <si>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</si>
  <si>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</si>
  <si>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</si>
  <si>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</si>
  <si>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</si>
  <si>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</si>
  <si>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</si>
  <si>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</si>
  <si>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</si>
  <si>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</si>
  <si>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</si>
  <si>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</si>
  <si>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</si>
  <si>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</si>
  <si>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</si>
  <si>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</si>
  <si>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</si>
  <si>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</si>
  <si>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</si>
  <si>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</si>
  <si>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</si>
  <si>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</si>
  <si>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</si>
  <si>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</si>
  <si>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</si>
  <si>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</si>
  <si>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</si>
  <si>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</si>
  <si>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</si>
  <si>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</si>
  <si>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</si>
  <si>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</si>
  <si>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</si>
  <si>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</si>
  <si>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</si>
  <si>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</si>
  <si>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</si>
  <si>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</si>
  <si>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</si>
  <si>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</si>
  <si>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</si>
  <si>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</si>
  <si>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</si>
  <si>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</si>
  <si>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</si>
  <si>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</si>
  <si>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</si>
  <si>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</si>
  <si>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</si>
  <si>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</si>
  <si>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</si>
  <si>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</si>
  <si>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</si>
  <si>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</si>
  <si>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</si>
  <si>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</si>
  <si>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</si>
  <si>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</si>
  <si>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</si>
  <si>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</si>
  <si>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</si>
  <si>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</si>
  <si>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</si>
  <si>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</si>
  <si>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</si>
  <si>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</si>
  <si>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</si>
  <si>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</si>
  <si>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</si>
  <si>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</si>
  <si>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</si>
  <si>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</si>
  <si>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</si>
  <si>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</si>
  <si>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</si>
  <si>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</si>
  <si>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</si>
  <si>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</si>
  <si>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</si>
  <si>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</si>
  <si>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</si>
  <si>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</si>
  <si>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</si>
  <si>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</si>
  <si>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</si>
  <si>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</si>
  <si>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</si>
  <si>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</si>
  <si>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</si>
  <si>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</si>
  <si>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</si>
  <si>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</si>
  <si>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</si>
  <si>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</si>
  <si>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</si>
  <si>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</si>
  <si>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</si>
  <si>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</si>
  <si>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</si>
  <si>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</si>
  <si>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</si>
  <si>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</si>
  <si>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</si>
  <si>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</si>
  <si>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</si>
  <si>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</si>
  <si>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</si>
  <si>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</si>
  <si>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</si>
  <si>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</si>
  <si>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</si>
  <si>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</si>
  <si>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</si>
  <si>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</si>
  <si>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</si>
  <si>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</si>
  <si>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</si>
  <si>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</si>
  <si>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</si>
  <si>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</si>
  <si>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</si>
  <si>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</si>
  <si>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</si>
  <si>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</si>
  <si>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</si>
  <si>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</si>
  <si>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</si>
  <si>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</si>
  <si>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</si>
  <si>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</si>
  <si>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</si>
  <si>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</si>
  <si>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</si>
  <si>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</si>
  <si>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</si>
  <si>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</si>
  <si>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</si>
  <si>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</si>
  <si>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</si>
  <si>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</si>
  <si>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</si>
  <si>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</si>
  <si>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</si>
  <si>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</si>
  <si>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</si>
  <si>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</si>
  <si>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</si>
  <si>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</si>
  <si>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</si>
  <si>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</si>
  <si>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</si>
  <si>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</si>
  <si>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</si>
  <si>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</si>
  <si>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</si>
  <si>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</si>
  <si>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</si>
  <si>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</si>
  <si>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</si>
  <si>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</si>
  <si>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</si>
  <si>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</si>
  <si>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</si>
  <si>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</si>
  <si>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</si>
  <si>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</si>
  <si>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</si>
  <si>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</si>
  <si>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</si>
  <si>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</si>
  <si>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</si>
  <si>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</si>
  <si>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</si>
  <si>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</si>
  <si>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</si>
  <si>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</si>
  <si>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</si>
  <si>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</si>
  <si>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</si>
  <si>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</si>
  <si>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</si>
  <si>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</si>
  <si>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</si>
  <si>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</si>
  <si>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</si>
  <si>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</si>
  <si>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</si>
  <si>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</si>
  <si>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</si>
  <si>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</si>
  <si>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</si>
  <si>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</si>
  <si>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</si>
  <si>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</si>
  <si>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</si>
  <si>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</si>
  <si>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</si>
  <si>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</si>
  <si>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</si>
  <si>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</si>
  <si>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</si>
  <si>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</si>
  <si>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</si>
  <si>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</si>
  <si>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</si>
  <si>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</si>
  <si>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</si>
  <si>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</si>
  <si>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</si>
  <si>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</si>
  <si>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</si>
  <si>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</si>
  <si>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</si>
  <si>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</si>
  <si>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</si>
  <si>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</si>
  <si>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</si>
  <si>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</si>
  <si>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</si>
  <si>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</si>
  <si>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</si>
  <si>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</si>
  <si>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</si>
  <si>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</si>
  <si>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</si>
  <si>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</si>
  <si>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</si>
  <si>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</si>
  <si>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</si>
  <si>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</si>
  <si>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</si>
  <si>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</si>
  <si>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</si>
  <si>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</si>
  <si>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</si>
  <si>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</si>
  <si>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</si>
  <si>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</si>
  <si>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</si>
  <si>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</si>
  <si>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</si>
  <si>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</si>
  <si>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</si>
  <si>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</si>
  <si>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</si>
  <si>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</si>
  <si>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</si>
  <si>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</si>
  <si>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</si>
  <si>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</si>
  <si>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</si>
  <si>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</si>
  <si>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</si>
  <si>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</si>
  <si>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</si>
  <si>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</si>
  <si>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</si>
  <si>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</si>
  <si>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</si>
  <si>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</si>
  <si>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</si>
  <si>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</si>
  <si>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</si>
  <si>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</si>
  <si>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</si>
  <si>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</si>
  <si>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</si>
  <si>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</si>
  <si>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</si>
  <si>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</si>
  <si>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</si>
  <si>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</si>
  <si>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</si>
  <si>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</si>
  <si>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</si>
  <si>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</si>
  <si>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</si>
  <si>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</si>
  <si>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</si>
  <si>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</si>
  <si>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</si>
  <si>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</si>
  <si>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</si>
  <si>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</si>
  <si>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</si>
  <si>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</si>
  <si>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</si>
  <si>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</si>
  <si>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</si>
  <si>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</si>
  <si>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</si>
  <si>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</si>
  <si>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</si>
  <si>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</si>
  <si>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</si>
  <si>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</si>
  <si>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</si>
  <si>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</si>
  <si>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</si>
  <si>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</si>
  <si>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</si>
  <si>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</si>
  <si>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</si>
  <si>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</si>
  <si>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</si>
  <si>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</si>
  <si>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</si>
  <si>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</si>
  <si>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</si>
  <si>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</si>
  <si>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</si>
  <si>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</si>
  <si>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</si>
  <si>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</si>
  <si>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</si>
  <si>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</si>
  <si>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</si>
  <si>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</si>
  <si>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</si>
  <si>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</si>
  <si>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</si>
  <si>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</si>
  <si>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</si>
  <si>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</si>
  <si>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</si>
  <si>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</si>
  <si>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</si>
  <si>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</si>
  <si>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</si>
  <si>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</si>
  <si>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</si>
  <si>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</si>
  <si>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</si>
  <si>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</si>
  <si>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</si>
  <si>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</si>
  <si>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</si>
  <si>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</si>
  <si>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</si>
  <si>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</si>
  <si>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</si>
  <si>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</si>
  <si>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</si>
  <si>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</si>
  <si>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</si>
  <si>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</si>
  <si>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</si>
  <si>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</si>
  <si>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</si>
  <si>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</si>
  <si>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</si>
  <si>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</si>
  <si>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</si>
  <si>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</si>
  <si>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</si>
  <si>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</si>
  <si>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</si>
  <si>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</si>
  <si>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</si>
  <si>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</si>
  <si>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</si>
  <si>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</si>
  <si>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</si>
  <si>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</si>
  <si>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</si>
  <si>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</si>
  <si>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</si>
  <si>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</si>
  <si>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</si>
  <si>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</si>
  <si>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</si>
  <si>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</si>
  <si>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</si>
  <si>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</si>
  <si>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</si>
  <si>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</si>
  <si>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</si>
  <si>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</si>
  <si>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</si>
  <si>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</si>
  <si>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</si>
  <si>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</si>
  <si>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</si>
  <si>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</si>
  <si>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</si>
  <si>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</si>
  <si>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</si>
  <si>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</si>
  <si>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</si>
  <si>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</si>
  <si>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</si>
  <si>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</si>
  <si>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</si>
  <si>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</si>
  <si>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</si>
  <si>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</si>
  <si>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</si>
  <si>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</si>
  <si>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</si>
  <si>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</si>
  <si>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</si>
  <si>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</si>
  <si>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</si>
  <si>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</si>
  <si>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</si>
  <si>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</si>
  <si>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</si>
  <si>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</si>
  <si>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</si>
  <si>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</si>
  <si>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</si>
  <si>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</si>
  <si>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</si>
  <si>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</si>
  <si>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</si>
  <si>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</si>
  <si>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</si>
  <si>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</si>
  <si>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</si>
  <si>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</si>
  <si>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</si>
  <si>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</si>
  <si>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</si>
  <si>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</si>
  <si>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</si>
  <si>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</si>
  <si>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</si>
  <si>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</si>
  <si>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</si>
  <si>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</si>
  <si>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</si>
  <si>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</si>
  <si>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</si>
  <si>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</si>
  <si>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</si>
  <si>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</si>
  <si>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</si>
  <si>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</si>
  <si>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</si>
  <si>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</si>
  <si>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</si>
  <si>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</si>
  <si>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</si>
  <si>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</si>
  <si>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</si>
  <si>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</si>
  <si>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</si>
  <si>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</si>
  <si>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</si>
  <si>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</si>
  <si>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</si>
  <si>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</si>
  <si>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</si>
  <si>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</si>
  <si>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</si>
  <si>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</si>
  <si>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</si>
  <si>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</si>
  <si>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</si>
  <si>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</si>
  <si>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</si>
  <si>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</si>
  <si>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</si>
  <si>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</si>
  <si>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</si>
  <si>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</si>
  <si>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</si>
  <si>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</si>
  <si>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</si>
  <si>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</si>
  <si>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</si>
  <si>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</si>
  <si>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</si>
  <si>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</si>
  <si>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</si>
  <si>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</si>
  <si>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</si>
  <si>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</si>
  <si>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</si>
  <si>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</si>
  <si>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</si>
  <si>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</si>
  <si>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</si>
  <si>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</si>
  <si>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</si>
  <si>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</si>
  <si>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</si>
  <si>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</si>
  <si>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</si>
  <si>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</si>
  <si>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</si>
  <si>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</si>
  <si>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</si>
  <si>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</si>
  <si>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</si>
  <si>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</si>
  <si>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</si>
  <si>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</si>
  <si>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</si>
  <si>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</si>
  <si>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</si>
  <si>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</si>
  <si>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</si>
  <si>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</si>
  <si>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</si>
  <si>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</si>
  <si>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</si>
  <si>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</si>
  <si>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</si>
  <si>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</si>
  <si>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</si>
  <si>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</si>
  <si>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</si>
  <si>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</si>
  <si>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</si>
  <si>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</si>
  <si>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</si>
  <si>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</si>
  <si>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</si>
  <si>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</si>
  <si>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</si>
  <si>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</si>
  <si>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</si>
  <si>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</si>
  <si>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</si>
  <si>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</si>
  <si>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</si>
  <si>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</si>
  <si>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</si>
  <si>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</si>
  <si>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</si>
  <si>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</si>
  <si>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</si>
  <si>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</si>
  <si>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</si>
  <si>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</si>
  <si>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</si>
  <si>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</si>
  <si>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</si>
  <si>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</si>
  <si>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</si>
  <si>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</si>
  <si>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</si>
  <si>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</si>
  <si>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</si>
  <si>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</si>
  <si>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</si>
  <si>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</si>
  <si>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</si>
  <si>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</si>
  <si>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</si>
  <si>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</si>
  <si>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</si>
  <si>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</si>
  <si>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</si>
  <si>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</si>
  <si>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</si>
  <si>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</si>
  <si>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</si>
  <si>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</si>
  <si>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</si>
  <si>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</si>
  <si>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</si>
  <si>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</si>
  <si>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</si>
  <si>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</si>
  <si>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</si>
  <si>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</si>
  <si>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</si>
  <si>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</si>
  <si>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</si>
  <si>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</si>
  <si>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</si>
  <si>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</si>
  <si>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</si>
  <si>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</si>
  <si>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</si>
  <si>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</si>
  <si>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</si>
  <si>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</si>
  <si>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</si>
  <si>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</si>
  <si>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</si>
  <si>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</si>
  <si>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</si>
  <si>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</si>
  <si>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</si>
  <si>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</si>
  <si>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</si>
  <si>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</si>
  <si>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</si>
  <si>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</si>
  <si>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</si>
  <si>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</si>
  <si>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</si>
  <si>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</si>
  <si>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</si>
  <si>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</si>
  <si>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</si>
  <si>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</si>
  <si>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</si>
  <si>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</si>
  <si>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</si>
  <si>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</si>
  <si>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</si>
  <si>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</si>
  <si>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</si>
  <si>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</si>
  <si>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</si>
  <si>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</si>
  <si>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</si>
  <si>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</si>
  <si>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</si>
  <si>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</si>
  <si>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</si>
  <si>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</si>
  <si>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</si>
  <si>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</si>
  <si>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</si>
  <si>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</si>
  <si>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</si>
  <si>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</si>
  <si>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</si>
  <si>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</si>
  <si>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</si>
  <si>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</si>
  <si>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</si>
  <si>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</si>
  <si>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</si>
  <si>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</si>
  <si>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</si>
  <si>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</si>
  <si>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</si>
  <si>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</si>
  <si>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</si>
  <si>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</si>
  <si>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</si>
  <si>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</si>
  <si>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</si>
  <si>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</si>
  <si>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</si>
  <si>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</si>
  <si>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</si>
  <si>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</si>
  <si>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</si>
  <si>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</si>
  <si>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</si>
  <si>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</si>
  <si>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</si>
  <si>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</si>
  <si>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</si>
  <si>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</si>
  <si>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</si>
  <si>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</si>
  <si>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</si>
  <si>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</si>
  <si>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</si>
  <si>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</si>
  <si>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</si>
  <si>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</si>
  <si>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</si>
  <si>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</si>
  <si>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</si>
  <si>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</si>
  <si>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</si>
  <si>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</si>
  <si>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</si>
  <si>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</si>
  <si>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</si>
  <si>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</si>
  <si>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</si>
  <si>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</si>
  <si>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</si>
  <si>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</si>
  <si>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</si>
  <si>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</si>
  <si>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</si>
  <si>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</si>
  <si>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</si>
  <si>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</si>
  <si>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</si>
  <si>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</si>
  <si>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</si>
  <si>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</si>
  <si>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</si>
  <si>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</si>
  <si>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</si>
  <si>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</si>
  <si>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</si>
  <si>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</si>
  <si>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</si>
  <si>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</si>
  <si>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</si>
  <si>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</si>
  <si>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</si>
  <si>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</si>
  <si>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</si>
  <si>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</si>
  <si>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</si>
  <si>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</si>
  <si>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</si>
  <si>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</si>
  <si>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</si>
  <si>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</si>
  <si>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</si>
  <si>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</si>
  <si>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</si>
  <si>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</si>
  <si>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</si>
  <si>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</si>
  <si>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</si>
  <si>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</si>
  <si>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</si>
  <si>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</si>
  <si>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</si>
  <si>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</si>
  <si>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</si>
  <si>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</si>
  <si>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</si>
  <si>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</si>
  <si>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</si>
  <si>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</si>
  <si>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</si>
  <si>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</si>
  <si>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</si>
  <si>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</si>
  <si>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</si>
  <si>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</si>
  <si>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</si>
  <si>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</si>
  <si>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</si>
  <si>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</si>
  <si>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</si>
  <si>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</si>
  <si>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</si>
  <si>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</si>
  <si>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</si>
  <si>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</si>
  <si>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</si>
  <si>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</si>
  <si>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</si>
  <si>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</si>
  <si>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</si>
  <si>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</si>
  <si>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</si>
  <si>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</si>
  <si>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</si>
  <si>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</si>
  <si>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</si>
  <si>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</si>
  <si>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</si>
  <si>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</si>
  <si>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</si>
  <si>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</si>
  <si>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</si>
  <si>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</si>
  <si>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</si>
  <si>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</si>
  <si>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</si>
  <si>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</si>
  <si>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</si>
  <si>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</si>
  <si>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</si>
  <si>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</si>
  <si>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</si>
  <si>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</si>
  <si>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</si>
  <si>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</si>
  <si>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</si>
  <si>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</si>
  <si>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</si>
  <si>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</si>
  <si>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</si>
  <si>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</si>
  <si>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</si>
  <si>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</si>
  <si>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</si>
  <si>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</si>
  <si>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</si>
  <si>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</si>
  <si>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</si>
  <si>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</si>
  <si>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</si>
  <si>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</si>
  <si>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</si>
  <si>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</si>
  <si>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</si>
  <si>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</si>
  <si>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</si>
  <si>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</si>
  <si>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</si>
  <si>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</si>
  <si>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</si>
  <si>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</si>
  <si>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</si>
  <si>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</si>
  <si>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</si>
  <si>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</si>
  <si>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</si>
  <si>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</si>
  <si>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</si>
  <si>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</si>
  <si>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</si>
  <si>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</si>
  <si>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</si>
  <si>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</si>
  <si>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</si>
  <si>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</si>
  <si>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</si>
  <si>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</si>
  <si>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</si>
  <si>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</si>
  <si>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</si>
  <si>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</si>
  <si>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</si>
  <si>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</si>
  <si>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</si>
  <si>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</si>
  <si>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</si>
  <si>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</si>
  <si>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</si>
  <si>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</si>
  <si>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</si>
  <si>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</si>
  <si>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</si>
  <si>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</si>
  <si>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</si>
  <si>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</si>
  <si>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</si>
  <si>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</si>
  <si>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</si>
  <si>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</si>
  <si>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</si>
  <si>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</si>
  <si>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</si>
  <si>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</si>
  <si>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</si>
  <si>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</si>
  <si>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</si>
  <si>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</si>
  <si>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</si>
  <si>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</si>
  <si>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</si>
  <si>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</si>
  <si>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</si>
  <si>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</si>
  <si>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</si>
  <si>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</si>
  <si>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</si>
  <si>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</si>
  <si>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</si>
  <si>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</si>
  <si>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</si>
  <si>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</si>
  <si>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</si>
  <si>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</si>
  <si>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</si>
  <si>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</si>
  <si>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</si>
  <si>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</si>
  <si>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</si>
  <si>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</si>
  <si>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</si>
  <si>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</si>
  <si>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</si>
  <si>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</si>
  <si>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</si>
  <si>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</si>
  <si>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</si>
  <si>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</si>
  <si>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</si>
  <si>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</si>
  <si>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</si>
  <si>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</si>
  <si>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</si>
  <si>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</si>
  <si>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</si>
  <si>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</si>
  <si>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</si>
  <si>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</si>
  <si>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</si>
  <si>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</si>
  <si>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</si>
  <si>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</si>
  <si>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</si>
  <si>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</si>
  <si>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</si>
  <si>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</si>
  <si>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</si>
  <si>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</si>
  <si>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</si>
  <si>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</si>
  <si>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</si>
  <si>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</si>
  <si>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</si>
  <si>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</si>
  <si>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</si>
  <si>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</si>
  <si>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</si>
  <si>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</si>
  <si>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</si>
  <si>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</si>
  <si>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</si>
  <si>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</si>
  <si>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</si>
  <si>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</si>
  <si>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</si>
  <si>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</si>
  <si>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</si>
  <si>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</si>
  <si>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</si>
  <si>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</si>
  <si>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</si>
  <si>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</si>
  <si>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</si>
  <si>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</si>
  <si>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</si>
  <si>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</si>
  <si>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</si>
  <si>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</si>
  <si>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</si>
  <si>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</si>
  <si>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</si>
  <si>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</si>
  <si>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</si>
  <si>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</si>
  <si>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</si>
  <si>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</si>
  <si>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</si>
  <si>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</si>
  <si>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</si>
  <si>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</si>
  <si>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</si>
  <si>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</si>
  <si>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</si>
  <si>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</si>
  <si>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</si>
  <si>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</si>
  <si>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</si>
  <si>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</si>
  <si>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</si>
  <si>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</si>
  <si>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</si>
  <si>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</si>
  <si>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</si>
  <si>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</si>
  <si>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</si>
  <si>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</si>
  <si>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</si>
  <si>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</si>
  <si>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</si>
  <si>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</si>
  <si>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</si>
  <si>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</si>
  <si>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</si>
  <si>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</si>
  <si>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</si>
  <si>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</si>
  <si>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</si>
  <si>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</si>
  <si>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</si>
  <si>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</si>
  <si>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</si>
  <si>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</si>
  <si>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</si>
  <si>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</si>
  <si>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</si>
  <si>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</si>
  <si>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</si>
  <si>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</si>
  <si>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</si>
  <si>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</si>
  <si>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</si>
  <si>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</si>
  <si>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</si>
  <si>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</si>
  <si>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</si>
  <si>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</si>
  <si>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</si>
  <si>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</si>
  <si>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</si>
  <si>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</si>
  <si>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</si>
  <si>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</si>
  <si>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</si>
  <si>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</si>
  <si>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</si>
  <si>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</si>
  <si>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</si>
  <si>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</si>
  <si>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</si>
  <si>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</si>
  <si>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</si>
  <si>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</si>
  <si>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</si>
  <si>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</si>
  <si>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</si>
  <si>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</si>
  <si>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</si>
  <si>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</si>
  <si>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</si>
  <si>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</si>
  <si>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</si>
  <si>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</si>
  <si>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</si>
  <si>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</si>
  <si>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</si>
  <si>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</si>
  <si>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</si>
  <si>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</si>
  <si>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</si>
  <si>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</si>
  <si>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</si>
  <si>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</si>
  <si>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</si>
  <si>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</si>
  <si>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</si>
  <si>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</si>
  <si>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</si>
  <si>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</si>
  <si>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</si>
  <si>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</si>
  <si>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</si>
  <si>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</si>
  <si>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</si>
  <si>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</si>
  <si>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</si>
  <si>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</si>
  <si>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</si>
  <si>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</si>
  <si>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</si>
  <si>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</si>
  <si>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</si>
  <si>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</si>
  <si>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</si>
  <si>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</si>
  <si>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</si>
  <si>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</si>
  <si>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</si>
  <si>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</si>
  <si>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</si>
  <si>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</si>
  <si>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</si>
  <si>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</si>
  <si>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</si>
  <si>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</si>
  <si>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</si>
  <si>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</si>
  <si>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</si>
  <si>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</si>
  <si>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</si>
  <si>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</si>
  <si>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</si>
  <si>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</si>
  <si>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</si>
  <si>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</si>
  <si>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</si>
  <si>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</si>
  <si>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</si>
  <si>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</si>
  <si>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</si>
  <si>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</si>
  <si>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</si>
  <si>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</si>
  <si>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</si>
  <si>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</si>
  <si>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</si>
  <si>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</si>
  <si>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</si>
  <si>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</si>
  <si>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</si>
  <si>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</si>
  <si>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</si>
  <si>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</si>
  <si>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</si>
  <si>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</si>
  <si>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</si>
  <si>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</si>
  <si>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</si>
  <si>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</si>
  <si>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</si>
  <si>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</si>
  <si>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</si>
  <si>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</si>
  <si>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</si>
  <si>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</si>
  <si>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</si>
  <si>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</si>
  <si>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</si>
  <si>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</si>
  <si>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</si>
  <si>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</si>
  <si>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</si>
  <si>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</si>
  <si>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</si>
  <si>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</si>
  <si>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</si>
  <si>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</si>
  <si>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</si>
  <si>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</si>
  <si>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</si>
  <si>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</si>
  <si>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</si>
  <si>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</si>
  <si>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</si>
  <si>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</si>
  <si>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</si>
  <si>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</si>
  <si>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</si>
  <si>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</si>
  <si>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</si>
  <si>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</si>
  <si>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</si>
  <si>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</si>
  <si>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</si>
  <si>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</si>
  <si>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</si>
  <si>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</si>
  <si>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</si>
  <si>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</si>
  <si>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</si>
  <si>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</si>
  <si>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</si>
  <si>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</si>
  <si>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</si>
  <si>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</si>
  <si>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</si>
  <si>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</si>
  <si>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</si>
  <si>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</si>
  <si>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</si>
  <si>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</si>
  <si>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</si>
  <si>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</si>
  <si>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</si>
  <si>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</si>
  <si>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</si>
  <si>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</si>
  <si>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</si>
  <si>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</si>
  <si>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</si>
  <si>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</si>
  <si>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</si>
  <si>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</si>
  <si>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</si>
  <si>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</si>
  <si>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</si>
  <si>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</si>
  <si>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</si>
  <si>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</si>
  <si>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</si>
  <si>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</si>
  <si>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</si>
  <si>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</si>
  <si>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</si>
  <si>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</si>
  <si>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</si>
  <si>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</si>
  <si>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</si>
  <si>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</si>
  <si>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</si>
  <si>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</si>
  <si>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</si>
  <si>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</si>
  <si>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</si>
  <si>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</si>
  <si>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</si>
  <si>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</si>
  <si>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</si>
  <si>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</si>
  <si>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</si>
  <si>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</si>
  <si>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</si>
  <si>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</si>
  <si>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</si>
  <si>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</si>
  <si>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</si>
  <si>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</si>
  <si>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</si>
  <si>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</si>
  <si>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</si>
  <si>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</si>
  <si>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</si>
  <si>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</si>
  <si>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</si>
  <si>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</si>
  <si>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</si>
  <si>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</si>
  <si>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</si>
  <si>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</si>
  <si>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</si>
  <si>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</si>
  <si>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</si>
  <si>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</si>
  <si>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</si>
  <si>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</si>
  <si>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</si>
  <si>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</si>
  <si>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</si>
  <si>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</si>
  <si>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</si>
  <si>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</si>
  <si>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</si>
  <si>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</si>
  <si>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</si>
  <si>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</si>
  <si>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</si>
  <si>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</si>
  <si>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</si>
  <si>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</si>
  <si>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</si>
  <si>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</si>
  <si>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</si>
  <si>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</si>
  <si>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</si>
  <si>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</si>
  <si>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</si>
  <si>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</si>
  <si>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</si>
  <si>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</si>
  <si>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</si>
  <si>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</si>
  <si>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</si>
  <si>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</si>
  <si>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</si>
  <si>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</si>
  <si>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</si>
  <si>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</si>
  <si>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</si>
  <si>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</si>
  <si>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</si>
  <si>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</si>
  <si>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</si>
  <si>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</si>
  <si>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</si>
  <si>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</si>
  <si>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</si>
  <si>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</si>
  <si>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</si>
  <si>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</si>
  <si>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</si>
  <si>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</si>
  <si>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</si>
  <si>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</si>
  <si>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</si>
  <si>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</si>
  <si>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</si>
  <si>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</si>
  <si>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</si>
  <si>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</si>
  <si>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</si>
  <si>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</si>
  <si>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</si>
  <si>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</si>
  <si>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</si>
  <si>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</si>
  <si>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</si>
  <si>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</si>
  <si>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</si>
  <si>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</si>
  <si>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</si>
  <si>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</si>
  <si>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</si>
  <si>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</si>
  <si>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</si>
  <si>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</si>
  <si>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</si>
  <si>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</si>
  <si>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</si>
  <si>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</si>
  <si>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</si>
  <si>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</si>
  <si>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</si>
  <si>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</si>
  <si>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</si>
  <si>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</si>
  <si>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</si>
  <si>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</si>
  <si>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</si>
  <si>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</si>
  <si>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</si>
  <si>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</si>
  <si>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</si>
  <si>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</si>
  <si>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</si>
  <si>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</si>
  <si>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</si>
  <si>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</si>
  <si>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</si>
  <si>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</si>
  <si>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</si>
  <si>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</si>
  <si>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</si>
  <si>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</si>
  <si>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</si>
  <si>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</si>
  <si>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</si>
  <si>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</si>
  <si>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</si>
  <si>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</si>
  <si>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</si>
  <si>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</si>
  <si>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</si>
  <si>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</si>
  <si>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</si>
  <si>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</si>
  <si>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</si>
  <si>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</si>
  <si>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</si>
  <si>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</si>
  <si>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</si>
  <si>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</si>
  <si>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</si>
  <si>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</si>
  <si>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</si>
  <si>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</si>
  <si>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</si>
  <si>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</si>
  <si>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</si>
  <si>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</si>
  <si>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</si>
  <si>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</si>
  <si>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</si>
  <si>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</si>
  <si>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</si>
  <si>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</si>
  <si>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</si>
  <si>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</si>
  <si>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</si>
  <si>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</si>
  <si>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</si>
  <si>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</si>
  <si>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</si>
  <si>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</si>
  <si>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</si>
  <si>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</si>
  <si>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</si>
  <si>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</si>
  <si>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</si>
  <si>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</si>
  <si>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</si>
  <si>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</si>
  <si>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</si>
  <si>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</si>
  <si>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</si>
  <si>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</si>
  <si>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</si>
  <si>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</si>
  <si>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</si>
  <si>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</si>
  <si>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</si>
  <si>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</si>
  <si>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</si>
  <si>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</si>
  <si>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</si>
  <si>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</si>
  <si>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</si>
  <si>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</si>
  <si>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</si>
  <si>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</si>
  <si>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</si>
  <si>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</si>
  <si>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</si>
  <si>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</si>
  <si>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</si>
  <si>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</si>
  <si>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</si>
  <si>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</si>
  <si>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</si>
  <si>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</si>
  <si>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</si>
  <si>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</si>
  <si>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</si>
  <si>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</si>
  <si>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</si>
  <si>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</si>
  <si>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</si>
  <si>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</si>
  <si>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</si>
  <si>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</si>
  <si>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</si>
  <si>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</si>
  <si>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</si>
  <si>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</si>
  <si>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</si>
  <si>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</si>
  <si>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</si>
  <si>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</si>
  <si>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</si>
  <si>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</si>
  <si>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</si>
  <si>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</si>
  <si>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</si>
  <si>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</si>
  <si>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</si>
  <si>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</si>
  <si>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</si>
  <si>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</si>
  <si>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</si>
  <si>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</si>
  <si>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</si>
  <si>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</si>
  <si>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</si>
  <si>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</si>
  <si>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</si>
  <si>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</si>
  <si>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</si>
  <si>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</si>
  <si>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</si>
  <si>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</si>
  <si>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</si>
  <si>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</si>
  <si>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</si>
  <si>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</si>
  <si>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</si>
  <si>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</si>
  <si>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</si>
  <si>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</si>
  <si>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</si>
  <si>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</si>
  <si>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</si>
  <si>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</si>
  <si>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</si>
  <si>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</si>
  <si>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</si>
  <si>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</si>
  <si>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</si>
  <si>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</si>
  <si>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</si>
  <si>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</si>
  <si>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</si>
  <si>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</si>
  <si>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</si>
  <si>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</si>
  <si>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</si>
  <si>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</si>
  <si>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</si>
  <si>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</si>
  <si>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</si>
  <si>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</si>
  <si>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</si>
  <si>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</si>
  <si>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</si>
  <si>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</si>
  <si>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</si>
  <si>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</si>
  <si>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</si>
  <si>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</si>
  <si>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</si>
  <si>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</si>
  <si>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</si>
  <si>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</si>
  <si>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</si>
  <si>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</si>
  <si>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</si>
  <si>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</si>
  <si>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</si>
  <si>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</si>
  <si>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</si>
  <si>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</si>
  <si>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</si>
  <si>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</si>
  <si>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</si>
  <si>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</si>
  <si>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</si>
  <si>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</si>
  <si>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</si>
  <si>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</si>
  <si>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</si>
  <si>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</si>
  <si>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</si>
  <si>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</si>
  <si>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</si>
  <si>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</si>
  <si>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</si>
  <si>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</si>
  <si>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</si>
  <si>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</si>
  <si>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</si>
  <si>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</si>
  <si>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</si>
  <si>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</si>
  <si>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</si>
  <si>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</si>
  <si>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</si>
  <si>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</si>
  <si>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</si>
  <si>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</si>
  <si>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</si>
  <si>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</si>
  <si>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</si>
  <si>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</si>
  <si>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</si>
  <si>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</si>
  <si>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</si>
  <si>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</si>
  <si>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</si>
  <si>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</si>
  <si>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</si>
  <si>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</si>
  <si>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</si>
  <si>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</si>
  <si>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</si>
  <si>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</si>
  <si>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</si>
  <si>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</si>
  <si>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</si>
  <si>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</si>
  <si>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</si>
  <si>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</si>
  <si>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</si>
  <si>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</si>
  <si>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</si>
  <si>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</si>
  <si>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</si>
  <si>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</si>
  <si>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</si>
  <si>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</si>
  <si>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</si>
  <si>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</si>
  <si>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</si>
  <si>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</si>
  <si>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</si>
  <si>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</si>
  <si>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</si>
  <si>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</si>
  <si>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</si>
  <si>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</si>
  <si>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</si>
  <si>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</si>
  <si>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</si>
  <si>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</si>
  <si>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</si>
  <si>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</si>
  <si>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</si>
  <si>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</si>
  <si>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</si>
  <si>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</si>
  <si>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</si>
  <si>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</si>
  <si>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</si>
  <si>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</si>
  <si>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</si>
  <si>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</si>
  <si>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</si>
  <si>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</si>
  <si>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</si>
  <si>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</si>
  <si>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</si>
  <si>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</si>
  <si>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</si>
  <si>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</si>
  <si>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</si>
  <si>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</si>
  <si>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</si>
  <si>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</si>
  <si>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</si>
  <si>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</si>
  <si>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</si>
  <si>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</si>
  <si>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</si>
  <si>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</si>
  <si>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</si>
  <si>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</si>
  <si>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</si>
  <si>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</si>
  <si>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</si>
  <si>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</si>
  <si>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</si>
  <si>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</si>
  <si>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</si>
  <si>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</si>
  <si>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</si>
  <si>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</si>
  <si>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</si>
  <si>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</si>
  <si>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</si>
  <si>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</si>
  <si>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</si>
  <si>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</si>
  <si>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</si>
  <si>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</si>
  <si>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</si>
  <si>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</si>
  <si>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</si>
  <si>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</si>
  <si>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</si>
  <si>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</si>
  <si>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</si>
  <si>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</si>
  <si>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</si>
  <si>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</si>
  <si>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</si>
  <si>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</si>
  <si>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</si>
  <si>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</si>
  <si>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</si>
  <si>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</si>
  <si>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</si>
  <si>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</si>
  <si>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</si>
  <si>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</si>
  <si>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</si>
  <si>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</si>
  <si>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</si>
  <si>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</si>
  <si>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</si>
  <si>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</si>
  <si>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</si>
  <si>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</si>
  <si>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</si>
  <si>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</si>
  <si>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</si>
  <si>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</si>
  <si>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</si>
  <si>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</si>
  <si>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</si>
  <si>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</si>
  <si>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</si>
  <si>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</si>
  <si>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</si>
  <si>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</si>
  <si>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</si>
  <si>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</si>
  <si>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</si>
  <si>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</si>
  <si>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</si>
  <si>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</si>
  <si>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</si>
  <si>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</si>
  <si>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</si>
  <si>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</si>
  <si>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</si>
  <si>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</si>
  <si>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</si>
  <si>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</si>
  <si>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</si>
  <si>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</si>
  <si>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</si>
  <si>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</si>
  <si>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</si>
  <si>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</si>
  <si>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</si>
  <si>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</si>
  <si>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</si>
  <si>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</si>
  <si>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</si>
  <si>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</si>
  <si>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</si>
  <si>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</si>
  <si>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</si>
  <si>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</si>
  <si>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</si>
  <si>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</si>
  <si>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</si>
  <si>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</si>
  <si>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</si>
  <si>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</si>
  <si>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</si>
  <si>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</si>
  <si>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</si>
  <si>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</si>
  <si>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</si>
  <si>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</si>
  <si>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</si>
  <si>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</si>
  <si>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</si>
  <si>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</si>
  <si>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</si>
  <si>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</si>
  <si>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</si>
  <si>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</si>
  <si>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</si>
  <si>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</si>
  <si>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</si>
  <si>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</si>
  <si>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</si>
  <si>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</si>
  <si>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</si>
  <si>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</si>
  <si>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</si>
  <si>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</si>
  <si>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</si>
  <si>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</si>
  <si>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</si>
  <si>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</si>
  <si>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</si>
  <si>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</si>
  <si>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</si>
  <si>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</si>
  <si>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</si>
  <si>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</si>
  <si>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</si>
  <si>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</si>
  <si>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</si>
  <si>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</si>
  <si>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</si>
  <si>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</si>
  <si>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</si>
  <si>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</si>
  <si>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</si>
  <si>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</si>
  <si>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</si>
  <si>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</si>
  <si>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</si>
  <si>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</si>
  <si>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</si>
  <si>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</si>
  <si>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</si>
  <si>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</si>
  <si>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</si>
  <si>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</si>
  <si>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</si>
  <si>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</si>
  <si>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</si>
  <si>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</si>
  <si>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</si>
  <si>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</si>
  <si>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</si>
  <si>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</si>
  <si>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</si>
  <si>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</si>
  <si>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</si>
  <si>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</si>
  <si>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</si>
  <si>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</si>
  <si>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</si>
  <si>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</si>
  <si>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</si>
  <si>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</si>
  <si>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</si>
  <si>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</si>
  <si>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</si>
  <si>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</si>
  <si>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</si>
  <si>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</si>
  <si>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</si>
  <si>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</si>
  <si>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</si>
  <si>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</si>
  <si>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</si>
  <si>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</si>
  <si>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</si>
  <si>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</si>
  <si>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</si>
  <si>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</si>
  <si>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</si>
  <si>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</si>
  <si>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</si>
  <si>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</si>
  <si>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</si>
  <si>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</si>
  <si>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</si>
  <si>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</si>
  <si>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</si>
  <si>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</si>
  <si>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</si>
  <si>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</si>
  <si>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</si>
  <si>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</si>
  <si>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</si>
  <si>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</si>
  <si>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</si>
  <si>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</si>
  <si>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</si>
  <si>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</si>
  <si>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</si>
  <si>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</si>
  <si>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</si>
  <si>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</si>
  <si>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</si>
  <si>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</si>
  <si>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</si>
  <si>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</si>
  <si>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</si>
  <si>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</si>
  <si>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</si>
  <si>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</si>
  <si>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</si>
  <si>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</si>
  <si>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</si>
  <si>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</si>
  <si>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</si>
  <si>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</si>
  <si>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</si>
  <si>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</si>
  <si>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</si>
  <si>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</si>
  <si>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</si>
  <si>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</si>
  <si>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</si>
  <si>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</si>
  <si>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</si>
  <si>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</si>
  <si>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</si>
  <si>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</si>
  <si>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</si>
  <si>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</si>
  <si>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</si>
  <si>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</si>
  <si>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</si>
  <si>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</si>
  <si>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</si>
  <si>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</si>
  <si>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</si>
  <si>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</si>
  <si>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</si>
  <si>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</si>
  <si>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</si>
  <si>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</si>
  <si>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</si>
  <si>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</si>
  <si>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</si>
  <si>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</si>
  <si>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</si>
  <si>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</si>
  <si>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</si>
  <si>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</si>
  <si>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</si>
  <si>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</si>
  <si>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</si>
  <si>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</si>
  <si>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</si>
  <si>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</si>
  <si>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</si>
  <si>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</si>
  <si>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</si>
  <si>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</si>
  <si>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</si>
  <si>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</si>
  <si>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</si>
  <si>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</si>
  <si>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</si>
  <si>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</si>
  <si>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</si>
  <si>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</si>
  <si>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</si>
  <si>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</si>
  <si>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</si>
  <si>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</si>
  <si>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</si>
  <si>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</si>
  <si>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</si>
  <si>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</si>
  <si>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</si>
  <si>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</si>
  <si>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</si>
  <si>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</si>
  <si>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</si>
  <si>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</si>
  <si>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</si>
  <si>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</si>
  <si>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</si>
  <si>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</si>
  <si>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</si>
  <si>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</si>
  <si>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</si>
  <si>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</si>
  <si>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</si>
  <si>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</si>
  <si>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</si>
  <si>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</si>
  <si>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</si>
  <si>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</si>
  <si>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</si>
  <si>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</si>
  <si>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</si>
  <si>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</si>
  <si>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</si>
  <si>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</si>
  <si>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</si>
  <si>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</si>
  <si>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</si>
  <si>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</si>
  <si>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</si>
  <si>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</si>
  <si>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</si>
  <si>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</si>
  <si>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</si>
  <si>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</si>
  <si>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</si>
  <si>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</si>
  <si>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</si>
  <si>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</si>
  <si>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</si>
  <si>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</si>
  <si>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</si>
  <si>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</si>
  <si>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</si>
  <si>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</si>
  <si>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</si>
  <si>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</si>
  <si>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</si>
  <si>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</si>
  <si>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</si>
  <si>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</si>
  <si>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</si>
  <si>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</si>
  <si>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</si>
  <si>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</si>
  <si>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</si>
  <si>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</si>
  <si>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</si>
  <si>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</si>
  <si>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</si>
  <si>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</si>
  <si>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</si>
  <si>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</si>
  <si>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</si>
  <si>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</si>
  <si>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</si>
  <si>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</si>
  <si>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</si>
  <si>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</si>
  <si>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</si>
  <si>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</si>
  <si>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</si>
  <si>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</si>
  <si>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</si>
  <si>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</si>
  <si>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</si>
  <si>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</si>
  <si>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</si>
  <si>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</si>
  <si>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</si>
  <si>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</si>
  <si>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</si>
  <si>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</si>
  <si>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</si>
  <si>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</si>
  <si>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</si>
  <si>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</si>
  <si>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</si>
  <si>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</si>
  <si>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</si>
  <si>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</si>
  <si>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</si>
  <si>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</si>
  <si>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</si>
  <si>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</si>
  <si>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</si>
  <si>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</si>
  <si>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</si>
  <si>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</si>
  <si>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</si>
  <si>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</si>
  <si>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</si>
  <si>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</si>
  <si>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</si>
  <si>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</si>
  <si>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</si>
  <si>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</si>
  <si>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</si>
  <si>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</si>
  <si>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</si>
  <si>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</si>
  <si>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</si>
  <si>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</si>
  <si>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</si>
  <si>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</si>
  <si>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</si>
  <si>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</si>
  <si>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</si>
  <si>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</si>
  <si>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</si>
  <si>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</si>
  <si>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</si>
  <si>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</si>
  <si>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</si>
  <si>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</si>
  <si>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</si>
  <si>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</si>
  <si>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</si>
  <si>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</si>
  <si>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</si>
  <si>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</si>
  <si>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</si>
  <si>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</si>
  <si>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</si>
  <si>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</si>
  <si>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</si>
  <si>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</si>
  <si>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</si>
  <si>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</si>
  <si>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</si>
  <si>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</si>
  <si>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</si>
  <si>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</si>
  <si>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</si>
  <si>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</si>
  <si>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</si>
  <si>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</si>
  <si>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</si>
  <si>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</si>
  <si>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</si>
  <si>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</si>
  <si>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</si>
  <si>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</si>
  <si>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</si>
  <si>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</si>
  <si>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</si>
  <si>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</si>
  <si>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</si>
  <si>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</si>
  <si>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</si>
  <si>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</si>
  <si>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</si>
  <si>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</si>
  <si>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</si>
  <si>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</si>
  <si>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</si>
  <si>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</si>
  <si>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</si>
  <si>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</si>
  <si>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</si>
  <si>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</si>
  <si>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</si>
  <si>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</si>
  <si>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</si>
  <si>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</si>
  <si>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</si>
  <si>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</si>
  <si>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</si>
  <si>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</si>
  <si>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</si>
  <si>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</si>
  <si>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</si>
  <si>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</si>
  <si>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</si>
  <si>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</si>
  <si>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</si>
  <si>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</si>
  <si>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</si>
  <si>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</si>
  <si>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</si>
  <si>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</si>
  <si>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</si>
  <si>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</si>
  <si>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</si>
  <si>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</si>
  <si>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</si>
  <si>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</si>
  <si>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</si>
  <si>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</si>
  <si>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</si>
  <si>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</si>
  <si>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</si>
  <si>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</si>
  <si>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</si>
  <si>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</si>
  <si>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</si>
  <si>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</si>
  <si>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</si>
  <si>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</si>
  <si>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</si>
  <si>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</si>
  <si>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</si>
  <si>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</si>
  <si>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</si>
  <si>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</si>
  <si>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</si>
  <si>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</si>
  <si>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</si>
  <si>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</si>
  <si>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</si>
  <si>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</si>
  <si>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</si>
  <si>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</si>
  <si>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</si>
  <si>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</si>
  <si>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</si>
  <si>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</si>
  <si>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</si>
  <si>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</si>
  <si>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</si>
  <si>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</si>
  <si>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</si>
  <si>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</si>
  <si>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</si>
  <si>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</si>
  <si>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</si>
  <si>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</si>
  <si>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</si>
  <si>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</si>
  <si>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</si>
  <si>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</si>
  <si>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</si>
  <si>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</si>
  <si>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</si>
  <si>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</si>
  <si>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</si>
  <si>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</si>
  <si>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</si>
  <si>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</si>
  <si>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</si>
  <si>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</si>
  <si>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</si>
  <si>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</si>
  <si>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</si>
  <si>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</si>
  <si>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</si>
  <si>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</si>
  <si>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</si>
  <si>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</si>
  <si>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</si>
  <si>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</si>
  <si>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</si>
  <si>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</si>
  <si>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</si>
  <si>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</si>
  <si>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</si>
  <si>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</si>
  <si>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</si>
  <si>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</si>
  <si>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</si>
  <si>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</si>
  <si>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</si>
  <si>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</si>
  <si>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</si>
  <si>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</si>
  <si>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</si>
  <si>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</si>
  <si>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</si>
  <si>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</si>
  <si>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</si>
  <si>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</si>
  <si>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</si>
  <si>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</si>
  <si>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</si>
  <si>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</si>
  <si>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</si>
  <si>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</si>
  <si>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</si>
  <si>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</si>
  <si>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</si>
  <si>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</si>
  <si>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</si>
  <si>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</si>
  <si>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</si>
  <si>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</si>
  <si>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</si>
  <si>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</si>
  <si>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</si>
  <si>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</si>
  <si>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</si>
  <si>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</si>
  <si>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</si>
  <si>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</si>
  <si>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</si>
  <si>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</si>
  <si>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</si>
  <si>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</si>
  <si>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</si>
  <si>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</si>
  <si>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</si>
  <si>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</si>
  <si>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</si>
  <si>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</si>
  <si>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</si>
  <si>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</si>
  <si>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</si>
  <si>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</si>
  <si>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</si>
  <si>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</si>
  <si>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</si>
  <si>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</si>
  <si>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</si>
  <si>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</si>
  <si>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</si>
  <si>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</si>
  <si>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</si>
  <si>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</si>
  <si>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</si>
  <si>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</si>
  <si>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</si>
  <si>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</si>
  <si>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</si>
  <si>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</si>
  <si>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</si>
  <si>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</si>
  <si>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</si>
  <si>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</si>
  <si>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</si>
  <si>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</si>
  <si>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</si>
  <si>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</si>
  <si>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</si>
  <si>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</si>
  <si>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</si>
  <si>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</si>
  <si>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</si>
  <si>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</si>
  <si>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</si>
  <si>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</si>
  <si>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</si>
  <si>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</si>
  <si>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</si>
  <si>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</si>
  <si>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</si>
  <si>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</si>
  <si>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</si>
  <si>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</si>
  <si>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</si>
  <si>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</si>
  <si>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</si>
  <si>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</si>
  <si>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</si>
  <si>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</si>
  <si>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</si>
  <si>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</si>
  <si>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</si>
  <si>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</si>
  <si>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</si>
  <si>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</si>
  <si>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</si>
  <si>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</si>
  <si>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</si>
  <si>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</si>
  <si>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</si>
  <si>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</si>
  <si>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</si>
  <si>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</si>
  <si>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</si>
  <si>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</si>
  <si>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</si>
  <si>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</si>
  <si>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</si>
  <si>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</si>
  <si>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</si>
  <si>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</si>
  <si>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</si>
  <si>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</si>
  <si>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</si>
  <si>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</si>
  <si>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</si>
  <si>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</si>
  <si>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</si>
  <si>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</si>
  <si>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</si>
  <si>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</si>
  <si>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</si>
  <si>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</si>
  <si>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</si>
  <si>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</si>
  <si>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</si>
  <si>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</si>
  <si>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</si>
  <si>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</si>
  <si>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</si>
  <si>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</si>
  <si>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</si>
  <si>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</si>
  <si>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</si>
  <si>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</si>
  <si>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</si>
  <si>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</si>
  <si>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</si>
  <si>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</si>
  <si>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</si>
  <si>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</si>
  <si>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</si>
  <si>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</si>
  <si>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</si>
  <si>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</si>
  <si>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</si>
  <si>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</si>
  <si>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</si>
  <si>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</si>
  <si>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</si>
  <si>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</si>
  <si>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</si>
  <si>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</si>
  <si>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</si>
  <si>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</si>
  <si>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</si>
  <si>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</si>
  <si>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</si>
  <si>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</si>
  <si>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</si>
  <si>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</si>
  <si>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</si>
  <si>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</si>
  <si>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</si>
  <si>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</si>
  <si>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</si>
  <si>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</si>
  <si>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</si>
  <si>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</si>
  <si>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</si>
  <si>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</si>
  <si>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</si>
  <si>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</si>
  <si>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</si>
  <si>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</si>
  <si>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</si>
  <si>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</si>
  <si>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</si>
  <si>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</si>
  <si>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</si>
  <si>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</si>
  <si>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</si>
  <si>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</si>
  <si>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</si>
  <si>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</si>
  <si>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</si>
  <si>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</si>
  <si>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</si>
  <si>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</si>
  <si>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</si>
  <si>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</si>
  <si>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</si>
  <si>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</si>
  <si>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</si>
  <si>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</si>
  <si>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</si>
  <si>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</si>
  <si>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</si>
  <si>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</si>
  <si>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</si>
  <si>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</si>
  <si>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</si>
  <si>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</si>
  <si>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</si>
  <si>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</si>
  <si>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</si>
  <si>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</si>
  <si>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</si>
  <si>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</si>
  <si>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</si>
  <si>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</si>
  <si>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</si>
  <si>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</si>
  <si>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</si>
  <si>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</si>
  <si>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</si>
  <si>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</si>
  <si>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</si>
  <si>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</si>
  <si>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</si>
  <si>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</si>
  <si>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</si>
  <si>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</si>
  <si>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</si>
  <si>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</si>
  <si>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</si>
  <si>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</si>
  <si>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</si>
  <si>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</si>
  <si>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</si>
  <si>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</si>
  <si>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</si>
  <si>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</si>
  <si>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</si>
  <si>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</si>
  <si>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</si>
  <si>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</si>
  <si>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</si>
  <si>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</si>
  <si>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</si>
  <si>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</si>
  <si>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</si>
  <si>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</si>
  <si>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</si>
  <si>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</si>
  <si>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</si>
  <si>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</si>
  <si>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</si>
  <si>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</si>
  <si>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</si>
  <si>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</si>
  <si>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</si>
  <si>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</si>
  <si>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</si>
  <si>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</si>
  <si>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</si>
  <si>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</si>
  <si>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</si>
  <si>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</si>
  <si>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</si>
  <si>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</si>
  <si>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</si>
  <si>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</si>
  <si>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</si>
  <si>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</si>
  <si>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</si>
  <si>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</si>
  <si>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</si>
  <si>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</si>
  <si>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</si>
  <si>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</si>
  <si>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</si>
  <si>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</si>
  <si>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</si>
  <si>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</si>
  <si>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</si>
  <si>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</si>
  <si>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</si>
  <si>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</si>
  <si>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</si>
  <si>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</si>
  <si>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</si>
  <si>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</si>
  <si>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</si>
  <si>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</si>
  <si>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</si>
  <si>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</si>
  <si>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</si>
  <si>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</si>
  <si>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</si>
  <si>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</si>
  <si>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</si>
  <si>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</si>
  <si>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</si>
  <si>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</si>
  <si>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</si>
  <si>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</si>
  <si>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</si>
  <si>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</si>
  <si>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</si>
  <si>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</si>
  <si>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</si>
  <si>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</si>
  <si>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</si>
  <si>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</si>
  <si>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</si>
  <si>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</si>
  <si>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</si>
  <si>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</si>
  <si>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</si>
  <si>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</si>
  <si>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</si>
  <si>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</si>
  <si>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</si>
  <si>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</si>
  <si>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</si>
  <si>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</si>
  <si>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</si>
  <si>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</si>
  <si>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</si>
  <si>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</si>
  <si>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</si>
  <si>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</si>
  <si>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</si>
  <si>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</si>
  <si>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</si>
  <si>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</si>
  <si>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</si>
  <si>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</si>
  <si>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</si>
  <si>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</si>
  <si>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</si>
  <si>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</si>
  <si>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</si>
  <si>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</si>
  <si>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</si>
  <si>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</si>
  <si>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</si>
  <si>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</si>
  <si>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</si>
  <si>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</si>
  <si>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</si>
  <si>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</si>
  <si>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</si>
  <si>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</si>
  <si>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</si>
  <si>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</si>
  <si>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</si>
  <si>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</si>
  <si>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</si>
  <si>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</si>
  <si>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</si>
  <si>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</si>
  <si>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</si>
  <si>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</si>
  <si>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</si>
  <si>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</si>
  <si>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</si>
  <si>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</si>
  <si>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</si>
  <si>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</si>
  <si>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</si>
  <si>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</si>
  <si>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</si>
  <si>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</si>
  <si>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</si>
  <si>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</si>
  <si>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</si>
  <si>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</si>
  <si>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</si>
  <si>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</si>
  <si>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</si>
  <si>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</si>
  <si>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</si>
  <si>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</si>
  <si>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</si>
  <si>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</si>
  <si>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</si>
  <si>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</si>
  <si>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</si>
  <si>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</si>
  <si>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</si>
  <si>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</si>
  <si>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</si>
  <si>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</si>
  <si>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</si>
  <si>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</si>
  <si>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</si>
  <si>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</si>
  <si>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</si>
  <si>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</si>
  <si>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</si>
  <si>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</si>
  <si>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</si>
  <si>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</si>
  <si>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</si>
  <si>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</si>
  <si>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</si>
  <si>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</si>
  <si>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</si>
  <si>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</si>
  <si>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</si>
  <si>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</si>
  <si>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</si>
  <si>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</si>
  <si>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</si>
  <si>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</si>
  <si>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</si>
  <si>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</si>
  <si>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</si>
  <si>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</si>
  <si>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</si>
  <si>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</si>
  <si>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</si>
  <si>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</si>
  <si>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</si>
  <si>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</si>
  <si>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</si>
  <si>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</si>
  <si>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</si>
  <si>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</si>
  <si>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</si>
  <si>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</si>
  <si>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</si>
  <si>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</si>
  <si>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</si>
  <si>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</si>
  <si>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</si>
  <si>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</si>
  <si>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</si>
  <si>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</si>
  <si>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</si>
  <si>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</si>
  <si>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</si>
  <si>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</si>
  <si>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</si>
  <si>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</si>
  <si>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</si>
  <si>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</si>
  <si>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</si>
  <si>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</si>
  <si>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</si>
  <si>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</si>
  <si>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</si>
  <si>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</si>
  <si>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</si>
  <si>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</si>
  <si>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</si>
  <si>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</si>
  <si>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</si>
  <si>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</si>
  <si>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</si>
  <si>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</si>
  <si>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</si>
  <si>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</si>
  <si>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</si>
  <si>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</si>
  <si>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</si>
  <si>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</si>
  <si>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</si>
  <si>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</si>
  <si>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</si>
  <si>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</si>
  <si>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</si>
  <si>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</si>
  <si>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</si>
  <si>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</si>
  <si>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</si>
  <si>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</si>
  <si>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</si>
  <si>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</si>
  <si>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</si>
  <si>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</si>
  <si>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</si>
  <si>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</si>
  <si>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</si>
  <si>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</si>
  <si>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</si>
  <si>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</si>
  <si>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</si>
  <si>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</si>
  <si>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</si>
  <si>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</si>
  <si>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</si>
  <si>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</si>
  <si>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</si>
  <si>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</si>
  <si>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</si>
  <si>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</si>
  <si>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</si>
  <si>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</si>
  <si>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</si>
  <si>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</si>
  <si>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</si>
  <si>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</si>
  <si>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</si>
  <si>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</si>
  <si>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</si>
  <si>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</si>
  <si>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</si>
  <si>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</si>
  <si>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</si>
  <si>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</si>
  <si>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</si>
  <si>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</si>
  <si>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</si>
  <si>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</si>
  <si>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</si>
  <si>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</si>
  <si>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</si>
  <si>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</si>
  <si>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</si>
  <si>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</si>
  <si>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</si>
  <si>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</si>
  <si>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</si>
  <si>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</si>
  <si>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</si>
  <si>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</si>
  <si>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</si>
  <si>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</si>
  <si>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</si>
  <si>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</si>
  <si>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</si>
  <si>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</si>
  <si>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</si>
  <si>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</si>
  <si>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</si>
  <si>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</si>
  <si>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</si>
  <si>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</si>
  <si>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</si>
  <si>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</si>
  <si>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</si>
  <si>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</si>
  <si>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</si>
  <si>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</si>
  <si>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</si>
  <si>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</si>
  <si>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</si>
  <si>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</si>
  <si>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</si>
  <si>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</si>
  <si>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</si>
  <si>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</si>
  <si>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</si>
  <si>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</si>
  <si>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</si>
  <si>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</si>
  <si>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</si>
  <si>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</si>
  <si>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</si>
  <si>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</si>
  <si>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</si>
  <si>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</si>
  <si>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</si>
  <si>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</si>
  <si>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</si>
  <si>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</si>
  <si>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</si>
  <si>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</si>
  <si>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</si>
  <si>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</si>
  <si>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</si>
  <si>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</si>
  <si>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</si>
  <si>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</si>
  <si>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</si>
  <si>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</si>
  <si>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</si>
  <si>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</si>
  <si>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</si>
  <si>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</si>
  <si>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</si>
  <si>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</si>
  <si>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</si>
  <si>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</si>
  <si>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</si>
  <si>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</si>
  <si>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</si>
  <si>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</si>
  <si>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</si>
  <si>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</si>
  <si>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</si>
  <si>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</si>
  <si>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</si>
  <si>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</si>
  <si>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</si>
  <si>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</si>
  <si>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</si>
  <si>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</si>
  <si>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</si>
  <si>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</si>
  <si>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</si>
  <si>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</si>
  <si>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</si>
  <si>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</si>
  <si>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</si>
  <si>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</si>
  <si>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</si>
  <si>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</si>
  <si>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</si>
  <si>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</si>
  <si>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</si>
  <si>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</si>
  <si>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</si>
  <si>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</si>
  <si>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</si>
  <si>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</si>
  <si>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</si>
  <si>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</si>
  <si>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</si>
  <si>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</si>
  <si>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</si>
  <si>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</si>
  <si>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</si>
  <si>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</si>
  <si>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</si>
  <si>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</si>
  <si>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</si>
  <si>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</si>
  <si>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</si>
  <si>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</si>
  <si>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</si>
  <si>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</si>
  <si>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</si>
  <si>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</si>
  <si>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</si>
  <si>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</si>
  <si>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</si>
  <si>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</si>
  <si>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</si>
  <si>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</si>
  <si>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</si>
  <si>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</si>
  <si>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</si>
  <si>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</si>
  <si>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</si>
  <si>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</si>
  <si>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</si>
  <si>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</si>
  <si>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</si>
  <si>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</si>
  <si>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</si>
  <si>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</si>
  <si>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</si>
  <si>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</si>
  <si>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</si>
  <si>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</si>
  <si>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</si>
  <si>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</si>
  <si>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</si>
  <si>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</si>
  <si>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</si>
  <si>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</si>
  <si>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</si>
  <si>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</si>
  <si>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</si>
  <si>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</si>
  <si>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</si>
  <si>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</si>
  <si>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</si>
  <si>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</si>
  <si>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</si>
  <si>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</si>
  <si>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</si>
  <si>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</si>
  <si>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</si>
  <si>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</si>
  <si>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</si>
  <si>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</si>
  <si>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</si>
  <si>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</si>
  <si>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</si>
  <si>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</si>
  <si>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</si>
  <si>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</si>
  <si>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</si>
  <si>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</si>
  <si>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</si>
  <si>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</si>
  <si>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</si>
  <si>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</si>
  <si>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</si>
  <si>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</si>
  <si>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</si>
  <si>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</si>
  <si>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</si>
  <si>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</si>
  <si>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</si>
  <si>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</si>
  <si>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</si>
  <si>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</si>
  <si>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</si>
  <si>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</si>
  <si>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</si>
  <si>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</si>
  <si>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</si>
  <si>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</si>
  <si>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</si>
  <si>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</si>
  <si>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</si>
  <si>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</si>
  <si>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</si>
  <si>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</si>
  <si>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</si>
  <si>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</si>
  <si>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</si>
  <si>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</si>
  <si>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</si>
  <si>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</si>
  <si>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</si>
  <si>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</si>
  <si>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</si>
  <si>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</si>
  <si>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</si>
  <si>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</si>
  <si>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</si>
  <si>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</si>
  <si>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</si>
  <si>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</si>
  <si>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</si>
  <si>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</si>
  <si>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</si>
  <si>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</si>
  <si>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</si>
  <si>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</si>
  <si>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</si>
  <si>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</si>
  <si>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</si>
  <si>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</si>
  <si>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</si>
  <si>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</si>
  <si>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</si>
  <si>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</si>
  <si>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</si>
  <si>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</si>
  <si>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</si>
  <si>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</si>
  <si>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</si>
  <si>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</si>
  <si>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</si>
  <si>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</si>
  <si>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</si>
  <si>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</si>
  <si>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</si>
  <si>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</si>
  <si>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</si>
  <si>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</si>
  <si>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</si>
  <si>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</si>
  <si>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</si>
  <si>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</si>
  <si>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</si>
  <si>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</si>
  <si>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</si>
  <si>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</si>
  <si>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</si>
  <si>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</si>
  <si>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</si>
  <si>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</si>
  <si>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</si>
  <si>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</si>
  <si>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</si>
  <si>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</si>
  <si>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</si>
  <si>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</si>
  <si>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</si>
  <si>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</si>
  <si>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</si>
  <si>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</si>
  <si>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</si>
  <si>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</si>
  <si>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</si>
  <si>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</si>
  <si>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</si>
  <si>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</si>
  <si>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</si>
  <si>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</si>
  <si>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</si>
  <si>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</si>
  <si>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</si>
  <si>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</si>
  <si>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</si>
  <si>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</si>
  <si>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</si>
  <si>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</si>
  <si>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</si>
  <si>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</si>
  <si>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</si>
  <si>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</si>
  <si>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</si>
  <si>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</si>
  <si>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</si>
  <si>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</si>
  <si>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</si>
  <si>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</si>
  <si>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</si>
  <si>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</si>
  <si>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</si>
  <si>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</si>
  <si>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</si>
  <si>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</si>
  <si>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</si>
  <si>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</si>
  <si>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</si>
  <si>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</si>
  <si>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</si>
  <si>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</si>
  <si>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</si>
  <si>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</si>
  <si>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</si>
  <si>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</si>
  <si>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</si>
  <si>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</si>
  <si>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</si>
  <si>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</si>
  <si>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</si>
  <si>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</si>
  <si>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</si>
  <si>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</si>
  <si>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</si>
  <si>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</si>
  <si>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</si>
  <si>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</si>
  <si>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</si>
  <si>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</si>
  <si>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</si>
  <si>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</si>
  <si>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</si>
  <si>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</si>
  <si>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</si>
  <si>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</si>
  <si>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</si>
  <si>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</si>
  <si>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</si>
  <si>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</si>
  <si>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</si>
  <si>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</si>
  <si>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</si>
  <si>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</si>
  <si>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</si>
  <si>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</si>
  <si>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</si>
  <si>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</si>
  <si>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</si>
  <si>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</si>
  <si>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</si>
  <si>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</si>
  <si>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</si>
  <si>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</si>
  <si>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</si>
  <si>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</si>
  <si>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</si>
  <si>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</si>
  <si>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</si>
  <si>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</si>
  <si>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</si>
  <si>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</si>
  <si>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</si>
  <si>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</si>
  <si>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</si>
  <si>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</si>
  <si>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</si>
  <si>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</si>
  <si>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</si>
  <si>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</si>
  <si>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</si>
  <si>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</si>
  <si>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</si>
  <si>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</si>
  <si>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</si>
  <si>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</si>
  <si>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</si>
  <si>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</si>
  <si>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</si>
  <si>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</si>
  <si>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</si>
  <si>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</si>
  <si>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</si>
  <si>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</si>
  <si>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</si>
  <si>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</si>
  <si>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</si>
  <si>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</si>
  <si>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</si>
  <si>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</si>
  <si>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</si>
  <si>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</si>
  <si>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</si>
  <si>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</si>
  <si>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</si>
  <si>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</si>
  <si>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</si>
  <si>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</si>
  <si>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</si>
  <si>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</si>
  <si>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</si>
  <si>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</si>
  <si>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</si>
  <si>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</si>
  <si>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</si>
  <si>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</si>
  <si>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</si>
  <si>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</si>
  <si>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</si>
  <si>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</si>
  <si>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</si>
  <si>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</si>
  <si>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</si>
  <si>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</si>
  <si>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</si>
  <si>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</si>
  <si>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</si>
  <si>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</si>
  <si>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</si>
  <si>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</si>
  <si>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</si>
  <si>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</si>
  <si>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</si>
  <si>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</si>
  <si>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</si>
  <si>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</si>
  <si>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</si>
  <si>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</si>
  <si>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</si>
  <si>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</si>
  <si>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</si>
  <si>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</si>
  <si>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</si>
  <si>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</si>
  <si>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</si>
  <si>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</si>
  <si>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</si>
  <si>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</si>
  <si>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</si>
  <si>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</si>
  <si>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</si>
  <si>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</si>
  <si>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</si>
  <si>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</si>
  <si>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</si>
  <si>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</si>
  <si>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</si>
  <si>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</si>
  <si>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</si>
  <si>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</si>
  <si>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</si>
  <si>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</si>
  <si>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</si>
  <si>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</si>
  <si>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</si>
  <si>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</si>
  <si>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</si>
  <si>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</si>
  <si>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</si>
  <si>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</si>
  <si>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</si>
  <si>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</si>
  <si>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</si>
  <si>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</si>
  <si>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</si>
  <si>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</si>
  <si>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</si>
  <si>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</si>
  <si>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</si>
  <si>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</si>
  <si>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</si>
  <si>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</si>
  <si>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</si>
  <si>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</si>
  <si>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</si>
  <si>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</si>
  <si>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</si>
  <si>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</si>
  <si>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</si>
  <si>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</si>
  <si>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</si>
  <si>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</si>
  <si>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</si>
  <si>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</si>
  <si>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</si>
  <si>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</si>
  <si>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</si>
  <si>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</si>
  <si>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</si>
  <si>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</si>
  <si>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</si>
  <si>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</si>
  <si>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</si>
  <si>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</si>
  <si>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</si>
  <si>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</si>
  <si>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</si>
  <si>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</si>
  <si>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</si>
  <si>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</si>
  <si>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</si>
  <si>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</si>
  <si>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</si>
  <si>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</si>
  <si>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</si>
  <si>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</si>
  <si>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</si>
  <si>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</si>
  <si>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</si>
  <si>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</si>
  <si>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</si>
  <si>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</si>
  <si>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</si>
  <si>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</si>
  <si>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</si>
  <si>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</si>
  <si>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</si>
  <si>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</si>
  <si>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</si>
  <si>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</si>
  <si>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</si>
  <si>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</si>
  <si>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</si>
  <si>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</si>
  <si>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</si>
  <si>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</si>
  <si>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</si>
  <si>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</si>
  <si>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</si>
  <si>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</si>
  <si>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</si>
  <si>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</si>
  <si>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</si>
  <si>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</si>
  <si>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</si>
  <si>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</si>
  <si>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</si>
  <si>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</si>
  <si>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</si>
  <si>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</si>
  <si>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</si>
  <si>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</si>
  <si>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</si>
  <si>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</si>
  <si>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</si>
  <si>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</si>
  <si>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</si>
  <si>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</si>
  <si>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</si>
  <si>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</si>
  <si>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</si>
  <si>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</si>
  <si>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</si>
  <si>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</si>
  <si>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</si>
  <si>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</si>
  <si>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</si>
  <si>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</si>
  <si>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</si>
  <si>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</si>
  <si>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</si>
  <si>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</si>
  <si>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</si>
  <si>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</si>
  <si>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</si>
  <si>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</si>
  <si>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</si>
  <si>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</si>
  <si>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</si>
  <si>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</si>
  <si>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</si>
  <si>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</si>
  <si>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</si>
  <si>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</si>
  <si>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</si>
  <si>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</si>
  <si>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</si>
  <si>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</si>
  <si>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</si>
  <si>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</si>
  <si>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</si>
  <si>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</si>
  <si>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</si>
  <si>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</si>
  <si>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</si>
  <si>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</si>
  <si>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</si>
  <si>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</si>
  <si>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</si>
  <si>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</si>
  <si>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</si>
  <si>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</si>
  <si>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</si>
  <si>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</si>
  <si>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</si>
  <si>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</si>
  <si>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</si>
  <si>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</si>
  <si>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</si>
  <si>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</si>
  <si>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</si>
  <si>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</si>
  <si>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</si>
  <si>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</si>
  <si>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</si>
  <si>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</si>
  <si>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</si>
  <si>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</si>
  <si>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</si>
  <si>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</si>
  <si>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</si>
  <si>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</si>
  <si>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</si>
  <si>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</si>
  <si>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</si>
  <si>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</si>
  <si>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</si>
  <si>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</si>
  <si>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</si>
  <si>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</si>
  <si>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</si>
  <si>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</si>
  <si>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</si>
  <si>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</si>
  <si>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</si>
  <si>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</si>
  <si>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</si>
  <si>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</si>
  <si>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</si>
  <si>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</si>
  <si>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</si>
  <si>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</si>
  <si>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</si>
  <si>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</si>
  <si>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</si>
  <si>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</si>
  <si>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</si>
  <si>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</si>
  <si>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</si>
  <si>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</si>
  <si>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</si>
  <si>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</si>
  <si>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</si>
  <si>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</si>
  <si>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</si>
  <si>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</si>
  <si>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</si>
  <si>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</si>
  <si>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</si>
  <si>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</si>
  <si>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</si>
  <si>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</si>
  <si>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</si>
  <si>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</si>
  <si>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</si>
  <si>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</si>
  <si>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</si>
  <si>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</si>
  <si>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</si>
  <si>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</si>
  <si>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</si>
  <si>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</si>
  <si>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</si>
  <si>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</si>
  <si>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</si>
  <si>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</si>
  <si>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</si>
  <si>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</si>
  <si>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</si>
  <si>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</si>
  <si>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</si>
  <si>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</si>
  <si>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</si>
  <si>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</si>
  <si>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</si>
  <si>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</si>
  <si>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</si>
  <si>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</si>
  <si>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</si>
  <si>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</si>
  <si>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</si>
  <si>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</si>
  <si>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</si>
  <si>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</si>
  <si>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</si>
  <si>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</si>
  <si>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</si>
  <si>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</si>
  <si>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</si>
  <si>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</si>
  <si>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</si>
  <si>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</si>
  <si>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</si>
  <si>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</si>
  <si>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</si>
  <si>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</si>
  <si>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</si>
  <si>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</si>
  <si>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</si>
  <si>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</si>
  <si>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</si>
  <si>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</si>
  <si>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</si>
  <si>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</si>
  <si>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</si>
  <si>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</si>
  <si>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</si>
  <si>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</si>
  <si>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</si>
  <si>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</si>
  <si>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</si>
  <si>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</si>
  <si>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</si>
  <si>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</si>
  <si>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</si>
  <si>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</si>
  <si>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</si>
  <si>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</si>
  <si>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</si>
  <si>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</si>
  <si>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</si>
  <si>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</si>
  <si>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</si>
  <si>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</si>
  <si>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</si>
  <si>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</si>
  <si>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</si>
  <si>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</si>
  <si>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</si>
  <si>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</si>
  <si>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</si>
  <si>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</si>
  <si>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</si>
  <si>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</si>
  <si>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</si>
  <si>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</si>
  <si>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</si>
  <si>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</si>
  <si>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</si>
  <si>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</si>
  <si>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</si>
  <si>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</si>
  <si>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</si>
  <si>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</si>
  <si>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</si>
  <si>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</si>
  <si>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</si>
  <si>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</si>
  <si>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</si>
  <si>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</si>
  <si>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</si>
  <si>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</si>
  <si>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</si>
  <si>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</si>
  <si>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</si>
  <si>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</si>
  <si>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</si>
  <si>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</si>
  <si>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</si>
  <si>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</si>
  <si>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</si>
  <si>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</si>
  <si>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</si>
  <si>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</si>
  <si>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</si>
  <si>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</si>
  <si>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</si>
  <si>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</si>
  <si>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</si>
  <si>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</si>
  <si>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</si>
  <si>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</si>
  <si>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</si>
  <si>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</si>
  <si>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</si>
  <si>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</si>
  <si>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</si>
  <si>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</si>
  <si>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</si>
  <si>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</si>
  <si>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</si>
  <si>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</si>
  <si>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</si>
  <si>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</si>
  <si>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</si>
  <si>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</si>
  <si>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</si>
  <si>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</si>
  <si>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</si>
  <si>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</si>
  <si>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</si>
  <si>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</si>
  <si>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</si>
  <si>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</si>
  <si>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</si>
  <si>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</si>
  <si>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</si>
  <si>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</si>
  <si>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</si>
  <si>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</si>
  <si>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</si>
  <si>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</si>
  <si>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</si>
  <si>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</si>
  <si>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</si>
  <si>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</si>
  <si>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</si>
  <si>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</si>
  <si>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</si>
  <si>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</si>
  <si>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</si>
  <si>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</si>
  <si>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</si>
  <si>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</si>
  <si>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</si>
  <si>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</si>
  <si>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</si>
  <si>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</si>
  <si>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</si>
  <si>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</si>
  <si>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</si>
  <si>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</si>
  <si>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</si>
  <si>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</si>
  <si>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</si>
  <si>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</si>
  <si>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</si>
  <si>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</si>
  <si>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</si>
  <si>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</si>
  <si>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</si>
  <si>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</si>
  <si>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</si>
  <si>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</si>
  <si>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</si>
  <si>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</si>
  <si>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</si>
  <si>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</si>
  <si>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</si>
  <si>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</si>
  <si>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</si>
  <si>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</si>
  <si>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</si>
  <si>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</si>
  <si>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</si>
  <si>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</si>
  <si>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</si>
  <si>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</si>
  <si>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</si>
  <si>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</si>
  <si>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</si>
  <si>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</si>
  <si>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</si>
  <si>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</si>
  <si>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</si>
  <si>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</si>
  <si>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</si>
  <si>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</si>
  <si>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</si>
  <si>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</si>
  <si>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</si>
  <si>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</si>
  <si>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</si>
  <si>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</si>
  <si>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</si>
  <si>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</si>
  <si>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</si>
  <si>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</si>
  <si>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</si>
  <si>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</si>
  <si>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</si>
  <si>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</si>
  <si>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</si>
  <si>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</si>
  <si>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</si>
  <si>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</si>
  <si>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</si>
  <si>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</si>
  <si>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</si>
  <si>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</si>
  <si>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</si>
  <si>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</si>
  <si>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</si>
  <si>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</si>
  <si>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</si>
  <si>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</si>
  <si>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</si>
  <si>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</si>
  <si>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</si>
  <si>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</si>
  <si>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</si>
  <si>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</si>
  <si>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</si>
  <si>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</si>
  <si>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</si>
  <si>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</si>
  <si>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</si>
  <si>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</si>
  <si>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</si>
  <si>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</si>
  <si>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</si>
  <si>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</si>
  <si>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</si>
  <si>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</si>
  <si>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</si>
  <si>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</si>
  <si>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</si>
  <si>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</si>
  <si>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</si>
  <si>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</si>
  <si>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</si>
  <si>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</si>
  <si>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</si>
  <si>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</si>
  <si>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</si>
  <si>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</si>
  <si>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</si>
  <si>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</si>
  <si>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</si>
  <si>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</si>
  <si>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</si>
  <si>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</si>
  <si>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</si>
  <si>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</si>
  <si>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</si>
  <si>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</si>
  <si>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</si>
  <si>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</si>
  <si>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</si>
  <si>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</si>
  <si>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</si>
  <si>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</si>
  <si>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</si>
  <si>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</si>
  <si>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</si>
  <si>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</si>
  <si>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</si>
  <si>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</si>
  <si>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</si>
  <si>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</si>
  <si>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</si>
  <si>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</si>
  <si>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</si>
  <si>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</si>
  <si>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</si>
  <si>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</si>
  <si>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</si>
  <si>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</si>
  <si>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</si>
  <si>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</si>
  <si>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</si>
  <si>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</si>
  <si>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</si>
  <si>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</si>
  <si>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</si>
  <si>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</si>
  <si>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</si>
  <si>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</si>
  <si>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</si>
  <si>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</si>
  <si>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</si>
  <si>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</si>
  <si>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</si>
  <si>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</si>
  <si>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</si>
  <si>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</si>
  <si>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</si>
  <si>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</si>
  <si>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</si>
  <si>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</si>
  <si>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</si>
  <si>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</si>
  <si>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</si>
  <si>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</si>
  <si>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</si>
  <si>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</si>
  <si>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</si>
  <si>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</si>
  <si>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</si>
  <si>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</si>
  <si>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</si>
  <si>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</si>
  <si>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</si>
  <si>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</si>
  <si>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</si>
  <si>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</si>
  <si>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</si>
  <si>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</si>
  <si>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</si>
  <si>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</si>
  <si>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</si>
  <si>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</si>
  <si>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</si>
  <si>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</si>
  <si>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</si>
  <si>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</si>
  <si>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</si>
  <si>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</si>
  <si>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</si>
  <si>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</si>
  <si>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</si>
  <si>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</si>
  <si>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</si>
  <si>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</si>
  <si>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</si>
  <si>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</si>
  <si>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</si>
  <si>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</si>
  <si>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</si>
  <si>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</si>
  <si>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</si>
  <si>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</si>
  <si>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</si>
  <si>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</si>
  <si>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</si>
  <si>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</si>
  <si>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</si>
  <si>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</si>
  <si>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</si>
  <si>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</si>
  <si>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</si>
  <si>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</si>
  <si>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</si>
  <si>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</si>
  <si>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</si>
  <si>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</si>
  <si>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</si>
  <si>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</si>
  <si>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</si>
  <si>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</si>
  <si>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</si>
  <si>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</si>
  <si>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</si>
  <si>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</si>
  <si>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</si>
  <si>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</si>
  <si>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</si>
  <si>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</si>
  <si>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</si>
  <si>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</si>
  <si>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</si>
  <si>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</si>
  <si>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</si>
  <si>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</si>
  <si>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</si>
  <si>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</si>
  <si>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</si>
  <si>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</si>
  <si>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</si>
  <si>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</si>
  <si>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</si>
  <si>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</si>
  <si>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</si>
  <si>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</si>
  <si>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</si>
  <si>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</si>
  <si>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</si>
  <si>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</si>
  <si>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</si>
  <si>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</si>
  <si>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</si>
  <si>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</si>
  <si>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</si>
  <si>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</si>
  <si>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</si>
  <si>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</si>
  <si>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</si>
  <si>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</si>
  <si>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</si>
  <si>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</si>
  <si>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</si>
  <si>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</si>
  <si>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</si>
  <si>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</si>
  <si>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</si>
  <si>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</si>
  <si>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</si>
  <si>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</si>
  <si>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</si>
  <si>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</si>
  <si>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</si>
  <si>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</si>
  <si>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</si>
  <si>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</si>
  <si>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</si>
  <si>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</si>
  <si>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</si>
  <si>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</si>
  <si>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</si>
  <si>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</si>
  <si>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</si>
  <si>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</si>
  <si>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</si>
  <si>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</si>
  <si>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</si>
  <si>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</si>
  <si>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</si>
  <si>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</si>
  <si>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</si>
  <si>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</si>
  <si>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</si>
  <si>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</si>
  <si>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</si>
  <si>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</si>
  <si>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</si>
  <si>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</si>
  <si>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</si>
  <si>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</si>
  <si>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</si>
  <si>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</si>
  <si>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</si>
  <si>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</si>
  <si>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</si>
  <si>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</si>
  <si>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</si>
  <si>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</si>
  <si>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</si>
  <si>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</si>
  <si>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</si>
  <si>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</si>
  <si>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</si>
  <si>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</si>
  <si>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</si>
  <si>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</si>
  <si>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</si>
  <si>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</si>
  <si>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</si>
  <si>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</si>
  <si>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</si>
  <si>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</si>
  <si>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</si>
  <si>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</si>
  <si>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</si>
  <si>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</si>
  <si>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</si>
  <si>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</si>
  <si>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</si>
  <si>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</si>
  <si>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</si>
  <si>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</si>
  <si>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</si>
  <si>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</si>
  <si>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</si>
  <si>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</si>
  <si>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</si>
  <si>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</si>
  <si>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</si>
  <si>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</si>
  <si>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</si>
  <si>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</si>
  <si>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</si>
  <si>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</si>
  <si>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</si>
  <si>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</si>
  <si>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</si>
  <si>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</si>
  <si>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</si>
  <si>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</si>
  <si>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</si>
  <si>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</si>
  <si>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</si>
  <si>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</si>
  <si>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</si>
  <si>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</si>
  <si>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</si>
  <si>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</si>
  <si>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</si>
  <si>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</si>
  <si>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</si>
  <si>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</si>
  <si>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</si>
  <si>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</si>
  <si>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</si>
  <si>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</si>
  <si>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</si>
  <si>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</si>
  <si>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</si>
  <si>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</si>
  <si>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</si>
  <si>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</si>
  <si>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</si>
  <si>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</si>
  <si>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</si>
  <si>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</si>
  <si>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</si>
  <si>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</si>
  <si>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</si>
  <si>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</si>
  <si>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</si>
  <si>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</si>
  <si>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</si>
  <si>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</si>
  <si>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</si>
  <si>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</si>
  <si>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</si>
  <si>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</si>
  <si>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</si>
  <si>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</si>
  <si>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</si>
  <si>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</si>
  <si>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</si>
  <si>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</si>
  <si>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</si>
  <si>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</si>
  <si>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</si>
  <si>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</si>
  <si>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</si>
  <si>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</si>
  <si>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</si>
  <si>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</si>
  <si>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</si>
  <si>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</si>
  <si>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</si>
  <si>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</si>
  <si>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</si>
  <si>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</si>
  <si>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</si>
  <si>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</si>
  <si>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</si>
  <si>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</si>
  <si>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</si>
  <si>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</si>
  <si>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</si>
  <si>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</si>
  <si>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</si>
  <si>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</si>
  <si>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</si>
  <si>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</si>
  <si>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</si>
  <si>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</si>
  <si>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</si>
  <si>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</si>
  <si>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</si>
  <si>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</si>
  <si>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</si>
  <si>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</si>
  <si>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</si>
  <si>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</si>
  <si>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</si>
  <si>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</si>
  <si>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</si>
  <si>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</si>
  <si>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</si>
  <si>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</si>
  <si>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</si>
  <si>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</si>
  <si>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</si>
  <si>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</si>
  <si>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</si>
  <si>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</si>
  <si>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</si>
  <si>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</si>
  <si>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</si>
  <si>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</si>
  <si>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</si>
  <si>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</si>
  <si>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</si>
  <si>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</si>
  <si>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</si>
  <si>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</si>
  <si>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</si>
  <si>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</si>
  <si>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</si>
  <si>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</si>
  <si>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</si>
  <si>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</si>
  <si>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</si>
  <si>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</si>
  <si>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</si>
  <si>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</si>
  <si>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</si>
  <si>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</si>
  <si>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</si>
  <si>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</si>
  <si>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</si>
  <si>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</si>
  <si>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</si>
  <si>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</si>
  <si>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</si>
  <si>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</si>
  <si>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</si>
  <si>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</si>
  <si>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</si>
  <si>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</si>
  <si>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</si>
  <si>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</si>
  <si>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</si>
  <si>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</si>
  <si>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</si>
  <si>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</si>
  <si>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</si>
  <si>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</si>
  <si>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</si>
  <si>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</si>
  <si>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</si>
  <si>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</si>
  <si>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</si>
  <si>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</si>
  <si>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</si>
  <si>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</si>
  <si>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</si>
  <si>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</si>
  <si>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</si>
  <si>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</si>
  <si>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</si>
  <si>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</si>
  <si>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</si>
  <si>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</si>
  <si>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</si>
  <si>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</si>
  <si>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</si>
  <si>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</si>
  <si>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</si>
  <si>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</si>
  <si>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</si>
  <si>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</si>
  <si>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</si>
  <si>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</si>
  <si>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</si>
  <si>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</si>
  <si>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</si>
  <si>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</si>
  <si>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</si>
  <si>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</si>
  <si>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</si>
  <si>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</si>
  <si>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</si>
  <si>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</si>
  <si>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</si>
  <si>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</si>
  <si>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</si>
  <si>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</si>
  <si>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</si>
  <si>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</si>
  <si>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</si>
  <si>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</si>
  <si>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</si>
  <si>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</si>
  <si>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</si>
  <si>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</si>
  <si>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</si>
  <si>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</si>
  <si>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</si>
  <si>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</si>
  <si>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</si>
  <si>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</si>
  <si>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</si>
  <si>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</si>
  <si>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</si>
  <si>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</si>
  <si>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</si>
  <si>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</si>
  <si>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</si>
  <si>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</si>
  <si>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</si>
  <si>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</si>
  <si>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</si>
  <si>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</si>
  <si>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</si>
  <si>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</si>
  <si>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</si>
  <si>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</si>
  <si>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</si>
  <si>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</si>
  <si>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</si>
  <si>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</si>
  <si>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</si>
  <si>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</si>
  <si>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</si>
  <si>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</si>
  <si>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</si>
  <si>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</si>
  <si>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</si>
  <si>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</si>
  <si>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</si>
  <si>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</si>
  <si>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</si>
  <si>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</si>
  <si>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</si>
  <si>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</si>
  <si>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</si>
  <si>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</si>
  <si>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</si>
  <si>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</si>
  <si>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</si>
  <si>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</si>
  <si>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</si>
  <si>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</si>
  <si>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</si>
  <si>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</si>
  <si>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</si>
  <si>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</si>
  <si>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</si>
  <si>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</si>
  <si>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</si>
  <si>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</si>
  <si>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</si>
  <si>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</si>
  <si>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</si>
  <si>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</si>
  <si>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</si>
  <si>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</si>
  <si>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</si>
  <si>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</si>
  <si>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</si>
  <si>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</si>
  <si>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</si>
  <si>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</si>
  <si>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</si>
  <si>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</si>
  <si>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</si>
  <si>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</si>
  <si>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</si>
  <si>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</si>
  <si>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</si>
  <si>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</si>
  <si>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</si>
  <si>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</si>
  <si>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</si>
  <si>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</si>
  <si>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</si>
  <si>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</si>
  <si>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</si>
  <si>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</si>
  <si>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</si>
  <si>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</si>
  <si>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</si>
  <si>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</si>
  <si>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</si>
  <si>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</si>
  <si>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</si>
  <si>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</si>
  <si>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</si>
  <si>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</si>
  <si>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</si>
  <si>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</si>
  <si>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</si>
  <si>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</si>
  <si>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</si>
  <si>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</si>
  <si>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</si>
  <si>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</si>
  <si>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</si>
  <si>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</si>
  <si>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</si>
  <si>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</si>
  <si>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</si>
  <si>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</si>
  <si>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</si>
  <si>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</si>
  <si>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</si>
  <si>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</si>
  <si>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</si>
  <si>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</si>
  <si>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</si>
  <si>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</si>
  <si>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</si>
  <si>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</si>
  <si>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</si>
  <si>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</si>
  <si>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</si>
  <si>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</si>
  <si>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</si>
  <si>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</si>
  <si>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</si>
  <si>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</si>
  <si>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</si>
  <si>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</si>
  <si>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</si>
  <si>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</si>
  <si>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</si>
  <si>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</si>
  <si>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</si>
  <si>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</si>
  <si>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</si>
  <si>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</si>
  <si>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</si>
  <si>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</si>
  <si>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</si>
  <si>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</si>
  <si>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</si>
  <si>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</si>
  <si>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</si>
  <si>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</si>
  <si>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</si>
  <si>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</si>
  <si>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</si>
  <si>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</si>
  <si>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</si>
  <si>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</si>
  <si>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</si>
  <si>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</si>
  <si>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</si>
  <si>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</si>
  <si>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</si>
  <si>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</si>
  <si>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</si>
  <si>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</si>
  <si>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</si>
  <si>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</si>
  <si>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</si>
  <si>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</si>
  <si>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</si>
  <si>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</si>
  <si>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</si>
  <si>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</si>
  <si>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</si>
  <si>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</si>
  <si>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</si>
  <si>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</si>
  <si>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</si>
  <si>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</si>
  <si>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</si>
  <si>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</si>
  <si>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</si>
  <si>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</si>
  <si>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</si>
  <si>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</si>
  <si>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</si>
  <si>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</si>
  <si>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</si>
  <si>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</si>
  <si>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</si>
  <si>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</si>
  <si>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</si>
  <si>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</si>
  <si>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</si>
  <si>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</si>
  <si>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</si>
  <si>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</si>
  <si>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</si>
  <si>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</si>
  <si>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</si>
  <si>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</si>
  <si>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</si>
  <si>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</si>
  <si>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</si>
  <si>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</si>
  <si>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</si>
  <si>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</si>
  <si>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</si>
  <si>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</si>
  <si>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</si>
  <si>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</si>
  <si>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</si>
  <si>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</si>
  <si>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</si>
  <si>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</si>
  <si>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</si>
  <si>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</si>
  <si>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</si>
  <si>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</si>
  <si>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</si>
  <si>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</si>
  <si>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</si>
  <si>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</si>
  <si>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</si>
  <si>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</si>
  <si>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</si>
  <si>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</si>
  <si>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</si>
  <si>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</si>
  <si>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</si>
  <si>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</si>
  <si>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</si>
  <si>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</si>
  <si>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</si>
  <si>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</si>
  <si>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</si>
  <si>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</si>
  <si>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</si>
  <si>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</si>
  <si>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</si>
  <si>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</si>
  <si>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</si>
  <si>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</si>
  <si>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</si>
  <si>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</si>
  <si>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</si>
  <si>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</si>
  <si>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</si>
  <si>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</si>
  <si>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</si>
  <si>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</si>
  <si>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</si>
  <si>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</si>
  <si>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</si>
  <si>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</si>
  <si>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</si>
  <si>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</si>
  <si>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</si>
  <si>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</si>
  <si>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</si>
  <si>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</si>
  <si>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</si>
  <si>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</si>
  <si>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</si>
  <si>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</si>
  <si>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</si>
  <si>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</si>
  <si>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</si>
  <si>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</si>
  <si>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</si>
  <si>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</si>
  <si>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</si>
  <si>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</si>
  <si>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</si>
  <si>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</si>
  <si>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</si>
  <si>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</si>
  <si>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</si>
  <si>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</si>
  <si>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</si>
  <si>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</si>
  <si>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</si>
  <si>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</si>
  <si>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</si>
  <si>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</si>
  <si>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</si>
  <si>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</si>
  <si>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</si>
  <si>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</si>
  <si>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</si>
  <si>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</si>
  <si>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</si>
  <si>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</si>
  <si>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</si>
  <si>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</si>
  <si>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</si>
  <si>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</si>
  <si>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</si>
  <si>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</si>
  <si>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</si>
  <si>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</si>
  <si>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</si>
  <si>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</si>
  <si>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</si>
  <si>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</si>
  <si>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</si>
  <si>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</si>
  <si>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</si>
  <si>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</si>
  <si>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</si>
  <si>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</si>
  <si>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</si>
  <si>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</si>
  <si>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</si>
  <si>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</si>
  <si>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</si>
  <si>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</si>
  <si>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</si>
  <si>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</si>
  <si>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</si>
  <si>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</si>
  <si>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</si>
  <si>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</si>
  <si>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</si>
  <si>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</si>
  <si>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</si>
  <si>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</si>
  <si>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</si>
  <si>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</si>
  <si>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</si>
  <si>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</si>
  <si>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</si>
  <si>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</si>
  <si>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</si>
  <si>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</si>
  <si>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</si>
  <si>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</si>
  <si>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</si>
  <si>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</si>
  <si>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</si>
  <si>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</si>
  <si>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</si>
  <si>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</si>
  <si>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</si>
  <si>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</si>
  <si>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</si>
  <si>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</si>
  <si>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</si>
  <si>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</si>
  <si>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</si>
  <si>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</si>
  <si>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</si>
  <si>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</si>
  <si>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</si>
  <si>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</si>
  <si>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</si>
  <si>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</si>
  <si>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</si>
  <si>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</si>
  <si>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</si>
  <si>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</si>
  <si>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</si>
  <si>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</si>
  <si>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</si>
  <si>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</si>
  <si>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</si>
  <si>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</si>
  <si>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</si>
  <si>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</si>
  <si>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</si>
  <si>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</si>
  <si>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</si>
  <si>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</si>
  <si>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</si>
  <si>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</si>
  <si>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</si>
  <si>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</si>
  <si>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</si>
  <si>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</si>
  <si>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</si>
  <si>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</si>
  <si>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</si>
  <si>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</si>
  <si>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</si>
  <si>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</si>
  <si>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</si>
  <si>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</si>
  <si>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</si>
  <si>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</si>
  <si>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</si>
  <si>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</si>
  <si>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</si>
  <si>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</si>
  <si>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</si>
  <si>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</si>
  <si>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</si>
  <si>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</si>
  <si>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</si>
  <si>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</si>
  <si>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</si>
  <si>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</si>
  <si>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</si>
  <si>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</si>
  <si>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</si>
  <si>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</si>
  <si>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</si>
  <si>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</si>
  <si>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</si>
  <si>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</si>
  <si>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</si>
  <si>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</si>
  <si>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</si>
  <si>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</si>
  <si>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</si>
  <si>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</si>
  <si>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</si>
  <si>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</si>
  <si>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</si>
  <si>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</si>
  <si>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</si>
  <si>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</si>
  <si>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</si>
  <si>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</si>
  <si>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</si>
  <si>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</si>
  <si>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</si>
  <si>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</si>
  <si>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</si>
  <si>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</si>
  <si>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</si>
  <si>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</si>
  <si>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</si>
  <si>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</si>
  <si>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</si>
  <si>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</si>
  <si>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</si>
  <si>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</si>
  <si>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</si>
  <si>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</si>
  <si>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</si>
  <si>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</si>
  <si>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</si>
  <si>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</si>
  <si>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</si>
  <si>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</si>
  <si>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</si>
  <si>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</si>
  <si>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</si>
  <si>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</si>
  <si>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</si>
  <si>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</si>
  <si>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</si>
  <si>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</si>
  <si>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</si>
  <si>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</si>
  <si>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</si>
  <si>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</si>
  <si>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</si>
  <si>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</si>
  <si>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</si>
  <si>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</si>
  <si>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</si>
  <si>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</si>
  <si>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</si>
  <si>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</si>
  <si>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</si>
  <si>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</si>
  <si>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</si>
  <si>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</si>
  <si>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</si>
  <si>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</si>
  <si>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</si>
  <si>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</si>
  <si>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</si>
  <si>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</si>
  <si>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</si>
  <si>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</si>
  <si>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</si>
  <si>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</si>
  <si>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</si>
  <si>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</si>
  <si>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</si>
  <si>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</si>
  <si>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</si>
  <si>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</si>
  <si>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</si>
  <si>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</si>
  <si>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</si>
  <si>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</si>
  <si>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</si>
  <si>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</si>
  <si>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</si>
  <si>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</si>
  <si>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</si>
  <si>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</si>
  <si>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</si>
  <si>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</si>
  <si>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</si>
  <si>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</si>
  <si>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</si>
  <si>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</si>
  <si>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</si>
  <si>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</si>
  <si>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</si>
  <si>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</si>
  <si>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</si>
  <si>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</si>
  <si>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</si>
  <si>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</si>
  <si>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</si>
  <si>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</si>
  <si>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</si>
  <si>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</si>
  <si>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</si>
  <si>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</si>
  <si>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</si>
  <si>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</si>
  <si>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</si>
  <si>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</si>
  <si>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</si>
  <si>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</si>
  <si>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</si>
  <si>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</si>
  <si>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</si>
  <si>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</si>
  <si>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</si>
  <si>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</si>
  <si>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</si>
  <si>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</si>
  <si>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</si>
  <si>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</si>
  <si>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</si>
  <si>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</si>
  <si>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</si>
  <si>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</si>
  <si>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</si>
  <si>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</si>
  <si>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</si>
  <si>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</si>
  <si>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</si>
  <si>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</si>
  <si>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</si>
  <si>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</si>
  <si>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</si>
  <si>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</si>
  <si>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</si>
  <si>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</si>
  <si>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</si>
  <si>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</si>
  <si>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</si>
  <si>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</si>
  <si>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</si>
  <si>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</si>
  <si>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</si>
  <si>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</si>
  <si>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</si>
  <si>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</si>
  <si>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</si>
  <si>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</si>
  <si>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</si>
  <si>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</si>
  <si>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</si>
  <si>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</si>
  <si>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</si>
  <si>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</si>
  <si>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</si>
  <si>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</si>
  <si>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</si>
  <si>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</si>
  <si>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</si>
  <si>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</si>
  <si>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</si>
  <si>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</si>
  <si>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</si>
  <si>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</si>
  <si>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</si>
  <si>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</si>
  <si>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</si>
  <si>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</si>
  <si>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</si>
  <si>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</si>
  <si>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</si>
  <si>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</si>
  <si>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</si>
  <si>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</si>
  <si>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</si>
  <si>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</si>
  <si>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</si>
  <si>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</si>
  <si>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</si>
  <si>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</si>
  <si>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</si>
  <si>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</si>
  <si>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</si>
  <si>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</si>
  <si>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</si>
  <si>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</si>
  <si>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</si>
  <si>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</si>
  <si>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</si>
  <si>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</si>
  <si>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</si>
  <si>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</si>
  <si>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</si>
  <si>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</si>
  <si>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</si>
  <si>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</si>
  <si>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</si>
  <si>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</si>
  <si>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</si>
  <si>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</si>
  <si>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</si>
  <si>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</si>
  <si>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</si>
  <si>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</si>
  <si>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</si>
  <si>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</si>
  <si>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</si>
  <si>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</si>
  <si>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</si>
  <si>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</si>
  <si>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</si>
  <si>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</si>
  <si>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</si>
  <si>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</si>
  <si>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</si>
  <si>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</si>
  <si>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</si>
  <si>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</si>
  <si>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</si>
  <si>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</si>
  <si>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</si>
  <si>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</si>
  <si>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</si>
  <si>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</si>
  <si>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</si>
  <si>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</si>
  <si>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</si>
  <si>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</si>
  <si>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</si>
  <si>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</si>
  <si>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</si>
  <si>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</si>
  <si>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</si>
  <si>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</si>
  <si>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</si>
  <si>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</si>
  <si>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</si>
  <si>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</si>
  <si>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</si>
  <si>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</si>
  <si>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</si>
  <si>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</si>
  <si>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</si>
  <si>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</si>
  <si>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</si>
  <si>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</si>
  <si>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</si>
  <si>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</si>
  <si>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</si>
  <si>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</si>
  <si>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</si>
  <si>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</si>
  <si>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</si>
  <si>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</si>
  <si>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</si>
  <si>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</si>
  <si>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</si>
  <si>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</si>
  <si>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</si>
  <si>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</si>
  <si>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</si>
  <si>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</si>
  <si>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</si>
  <si>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</si>
  <si>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</si>
  <si>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</si>
  <si>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</si>
  <si>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</si>
  <si>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</si>
  <si>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</si>
  <si>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</si>
  <si>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</si>
  <si>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</si>
  <si>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</si>
  <si>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</si>
  <si>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</si>
  <si>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</si>
  <si>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</si>
  <si>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</si>
  <si>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</si>
  <si>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</si>
  <si>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</si>
  <si>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</si>
  <si>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</si>
  <si>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</si>
  <si>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</si>
  <si>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</si>
  <si>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</si>
  <si>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</si>
  <si>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</si>
  <si>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</si>
  <si>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</si>
  <si>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</si>
  <si>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</si>
  <si>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</si>
  <si>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</si>
  <si>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</si>
  <si>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</si>
  <si>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</si>
  <si>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</si>
  <si>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</si>
  <si>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</si>
  <si>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</si>
  <si>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</si>
  <si>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</si>
  <si>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</si>
  <si>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</si>
  <si>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</si>
  <si>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</si>
  <si>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</si>
  <si>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</si>
  <si>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</si>
  <si>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</si>
  <si>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</si>
  <si>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</si>
  <si>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</si>
  <si>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</si>
  <si>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</si>
  <si>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</si>
  <si>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</si>
  <si>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</si>
  <si>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</si>
  <si>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</si>
  <si>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</si>
  <si>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</si>
  <si>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</si>
  <si>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</si>
  <si>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</si>
  <si>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</si>
  <si>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</si>
  <si>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</si>
  <si>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</si>
  <si>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</si>
  <si>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</si>
  <si>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</si>
  <si>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</si>
  <si>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</si>
  <si>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</si>
  <si>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</si>
  <si>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</si>
  <si>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</si>
  <si>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</si>
  <si>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</si>
  <si>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</si>
  <si>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</si>
  <si>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</si>
  <si>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</si>
  <si>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</si>
  <si>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</si>
  <si>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</si>
  <si>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</si>
  <si>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</si>
  <si>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</si>
  <si>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</si>
  <si>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</si>
  <si>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</si>
  <si>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</si>
  <si>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</si>
  <si>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</si>
  <si>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</si>
  <si>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</si>
  <si>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</si>
  <si>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</si>
  <si>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</si>
  <si>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</si>
  <si>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</si>
  <si>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</si>
  <si>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</si>
  <si>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</si>
  <si>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</si>
  <si>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</si>
  <si>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</si>
  <si>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</si>
  <si>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</si>
  <si>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</si>
  <si>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</si>
  <si>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</si>
  <si>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</si>
  <si>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</si>
  <si>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</si>
  <si>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</si>
  <si>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</si>
  <si>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</si>
  <si>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</si>
  <si>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</si>
  <si>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</si>
  <si>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</si>
  <si>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</si>
  <si>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</si>
  <si>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</si>
  <si>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</si>
  <si>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</si>
  <si>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</si>
  <si>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</si>
  <si>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</si>
  <si>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</si>
  <si>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</si>
  <si>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</si>
  <si>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</si>
  <si>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</si>
  <si>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</si>
  <si>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</si>
  <si>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</si>
  <si>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</si>
  <si>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</si>
  <si>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</si>
  <si>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</si>
  <si>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</si>
  <si>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</si>
  <si>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</si>
  <si>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</si>
  <si>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</si>
  <si>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</si>
  <si>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</si>
  <si>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</si>
  <si>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</si>
  <si>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</si>
  <si>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</si>
  <si>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</si>
  <si>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</si>
  <si>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</si>
  <si>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</si>
  <si>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</si>
  <si>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</si>
  <si>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</si>
  <si>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</si>
  <si>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</si>
  <si>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</si>
  <si>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</si>
  <si>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</si>
  <si>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</si>
  <si>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</si>
  <si>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</si>
  <si>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</si>
  <si>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</si>
  <si>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</si>
  <si>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</si>
  <si>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</si>
  <si>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</si>
  <si>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</si>
  <si>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</si>
  <si>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</si>
  <si>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</si>
  <si>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</si>
  <si>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</si>
  <si>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</si>
  <si>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</si>
  <si>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</si>
  <si>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</si>
  <si>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</si>
  <si>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</si>
  <si>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</si>
  <si>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</si>
  <si>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</si>
  <si>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</si>
  <si>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</si>
  <si>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</si>
  <si>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</si>
  <si>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</si>
  <si>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</si>
  <si>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</si>
  <si>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</si>
  <si>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</si>
  <si>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</si>
  <si>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</si>
  <si>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</si>
  <si>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</si>
  <si>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</si>
  <si>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</si>
  <si>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</si>
  <si>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</si>
  <si>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</si>
  <si>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</si>
  <si>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</si>
  <si>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</si>
  <si>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</si>
  <si>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</si>
  <si>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</si>
  <si>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</si>
  <si>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</si>
  <si>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</si>
  <si>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</si>
  <si>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</si>
  <si>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</si>
  <si>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</si>
  <si>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</si>
  <si>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</si>
  <si>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</si>
  <si>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</si>
  <si>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</si>
  <si>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</si>
  <si>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</si>
  <si>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</si>
  <si>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</si>
  <si>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</si>
  <si>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</si>
  <si>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</si>
  <si>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</si>
  <si>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</si>
  <si>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</si>
  <si>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</si>
  <si>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</si>
  <si>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</si>
  <si>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</si>
  <si>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</si>
  <si>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</si>
  <si>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</si>
  <si>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</si>
  <si>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</si>
  <si>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</si>
  <si>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</si>
  <si>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</si>
  <si>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</si>
  <si>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</si>
  <si>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</si>
  <si>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</si>
  <si>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</si>
  <si>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</si>
  <si>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</si>
  <si>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</si>
  <si>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</si>
  <si>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</si>
  <si>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</si>
  <si>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</si>
  <si>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</si>
  <si>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</si>
  <si>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</si>
  <si>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</si>
  <si>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</si>
  <si>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</si>
  <si>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</si>
  <si>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</si>
  <si>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</si>
  <si>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</si>
  <si>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</si>
  <si>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</si>
  <si>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</si>
  <si>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</si>
  <si>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</si>
  <si>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</si>
  <si>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</si>
  <si>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</si>
  <si>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</si>
  <si>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</si>
  <si>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</si>
  <si>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</si>
  <si>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</si>
  <si>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</si>
  <si>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</si>
  <si>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</si>
  <si>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</si>
  <si>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</si>
  <si>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</si>
  <si>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</si>
  <si>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</si>
  <si>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</si>
  <si>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</si>
  <si>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</si>
  <si>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</si>
  <si>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</si>
  <si>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</si>
  <si>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</si>
  <si>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</si>
  <si>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</si>
  <si>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</si>
  <si>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</si>
  <si>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</si>
  <si>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</si>
  <si>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</si>
  <si>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</si>
  <si>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</si>
  <si>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</si>
  <si>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</si>
  <si>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</si>
  <si>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</si>
  <si>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</si>
  <si>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</si>
  <si>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</si>
  <si>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</si>
  <si>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</si>
  <si>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</si>
  <si>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</si>
  <si>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</si>
  <si>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</si>
  <si>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</si>
  <si>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</si>
  <si>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</si>
  <si>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</si>
  <si>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</si>
  <si>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</si>
  <si>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</si>
  <si>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</si>
  <si>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</si>
  <si>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</si>
  <si>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</si>
  <si>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</si>
  <si>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</si>
  <si>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</si>
  <si>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</si>
  <si>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</si>
  <si>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</si>
  <si>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</si>
  <si>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</si>
  <si>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</si>
  <si>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</si>
  <si>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</si>
  <si>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</si>
  <si>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</si>
  <si>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</si>
  <si>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</si>
  <si>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</si>
  <si>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</si>
  <si>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</si>
  <si>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</si>
  <si>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</si>
  <si>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</si>
  <si>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</si>
  <si>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</si>
  <si>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</si>
  <si>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</si>
  <si>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</si>
  <si>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</si>
  <si>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</si>
  <si>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</si>
  <si>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</si>
  <si>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</si>
  <si>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</si>
  <si>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</si>
  <si>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</si>
  <si>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</si>
  <si>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</si>
  <si>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</si>
  <si>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</si>
  <si>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</si>
  <si>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</si>
  <si>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</si>
  <si>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</si>
  <si>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</si>
  <si>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</si>
  <si>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</si>
  <si>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</si>
  <si>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</si>
  <si>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</si>
  <si>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</si>
  <si>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</si>
  <si>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</si>
  <si>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</si>
  <si>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</si>
  <si>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</si>
  <si>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</si>
  <si>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</si>
  <si>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</si>
  <si>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</si>
  <si>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</si>
  <si>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</si>
  <si>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</si>
  <si>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</si>
  <si>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</si>
  <si>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</si>
  <si>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</si>
  <si>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</si>
  <si>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</si>
  <si>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</si>
  <si>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</si>
  <si>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</si>
  <si>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</si>
  <si>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</si>
  <si>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</si>
  <si>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</si>
  <si>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</si>
  <si>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</si>
  <si>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</si>
  <si>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</si>
  <si>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</si>
  <si>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</si>
  <si>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</si>
  <si>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</si>
  <si>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</si>
  <si>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</si>
  <si>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</si>
  <si>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</si>
  <si>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</si>
  <si>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</si>
  <si>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</si>
  <si>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</si>
  <si>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</si>
  <si>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</si>
  <si>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</si>
  <si>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</si>
  <si>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</si>
  <si>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</si>
  <si>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</si>
  <si>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</si>
  <si>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</si>
  <si>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</si>
  <si>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</si>
  <si>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</si>
  <si>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</si>
  <si>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</si>
  <si>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</si>
  <si>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</si>
  <si>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</si>
  <si>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</si>
  <si>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</si>
  <si>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</si>
  <si>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</si>
  <si>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</si>
  <si>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</si>
  <si>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</si>
  <si>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</si>
  <si>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</si>
  <si>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</si>
  <si>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</si>
  <si>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</si>
  <si>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</si>
  <si>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</si>
  <si>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</si>
  <si>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</si>
  <si>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</si>
  <si>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</si>
  <si>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</si>
  <si>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</si>
  <si>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</si>
  <si>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</si>
  <si>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</si>
  <si>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</si>
  <si>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</si>
  <si>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</si>
  <si>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</si>
  <si>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</si>
  <si>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</si>
  <si>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</si>
  <si>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</si>
  <si>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</si>
  <si>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</si>
  <si>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</si>
  <si>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</si>
  <si>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</si>
  <si>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</si>
  <si>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</si>
  <si>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</si>
  <si>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</si>
  <si>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</si>
  <si>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</si>
  <si>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</si>
  <si>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</si>
  <si>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</si>
  <si>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</si>
  <si>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</si>
  <si>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</si>
  <si>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</si>
  <si>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</si>
  <si>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</si>
  <si>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</si>
  <si>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</si>
  <si>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</si>
  <si>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</si>
  <si>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</si>
  <si>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</si>
  <si>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</si>
  <si>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</si>
  <si>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</si>
  <si>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</si>
  <si>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</si>
  <si>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</si>
  <si>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</si>
  <si>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</si>
  <si>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</si>
  <si>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</si>
  <si>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</si>
  <si>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</si>
  <si>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</si>
  <si>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</si>
  <si>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</si>
  <si>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</si>
  <si>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</si>
  <si>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</si>
  <si>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</si>
  <si>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</si>
  <si>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</si>
  <si>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</si>
  <si>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</si>
  <si>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</si>
  <si>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</si>
  <si>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</si>
  <si>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</si>
  <si>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</si>
  <si>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</si>
  <si>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</si>
  <si>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</si>
  <si>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</si>
  <si>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</si>
  <si>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</si>
  <si>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</si>
  <si>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</si>
  <si>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</si>
  <si>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</si>
  <si>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</si>
  <si>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</si>
  <si>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</si>
  <si>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</si>
  <si>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</si>
  <si>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</si>
  <si>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</si>
  <si>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</si>
  <si>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</si>
  <si>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</si>
  <si>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</si>
  <si>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</si>
  <si>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</si>
  <si>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</si>
  <si>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</si>
  <si>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</si>
  <si>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</si>
  <si>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</si>
  <si>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</si>
  <si>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</si>
  <si>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</si>
  <si>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</si>
  <si>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</si>
  <si>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</si>
  <si>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</si>
  <si>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</si>
  <si>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</si>
  <si>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</si>
  <si>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</si>
  <si>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</si>
  <si>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</si>
  <si>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</si>
  <si>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</si>
  <si>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</si>
  <si>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</si>
  <si>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</si>
  <si>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</si>
  <si>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</si>
  <si>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</si>
  <si>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</si>
  <si>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</si>
  <si>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</si>
  <si>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</si>
  <si>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</si>
  <si>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</si>
  <si>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</si>
  <si>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</si>
  <si>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</si>
  <si>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</si>
  <si>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</si>
  <si>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</si>
  <si>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</si>
  <si>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</si>
  <si>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</si>
  <si>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</si>
  <si>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</si>
  <si>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</si>
  <si>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</si>
  <si>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</si>
  <si>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</si>
  <si>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</si>
  <si>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</si>
  <si>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</si>
  <si>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</si>
  <si>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</si>
  <si>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</si>
  <si>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</si>
  <si>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</si>
  <si>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</si>
  <si>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</si>
  <si>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</si>
  <si>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</si>
  <si>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</si>
  <si>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</si>
  <si>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</si>
  <si>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</si>
  <si>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</si>
  <si>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</si>
  <si>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</si>
  <si>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</si>
  <si>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</si>
  <si>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</si>
  <si>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</si>
  <si>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</si>
  <si>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</si>
  <si>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</si>
  <si>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</si>
  <si>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</si>
  <si>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</si>
  <si>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</si>
  <si>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</si>
  <si>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</si>
  <si>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</si>
  <si>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</si>
  <si>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</si>
  <si>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</si>
  <si>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</si>
  <si>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</si>
  <si>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</si>
  <si>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</si>
  <si>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</si>
  <si>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</si>
  <si>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</si>
  <si>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</si>
  <si>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</si>
  <si>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</si>
  <si>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</si>
  <si>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</si>
  <si>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</si>
  <si>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</si>
  <si>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</si>
  <si>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</si>
  <si>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</si>
  <si>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</si>
  <si>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</si>
  <si>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</si>
  <si>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</si>
  <si>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</si>
  <si>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</si>
  <si>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</si>
  <si>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</si>
  <si>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</si>
  <si>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</si>
  <si>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</si>
  <si>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</si>
  <si>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</si>
  <si>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</si>
  <si>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</si>
  <si>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</si>
  <si>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</si>
  <si>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</si>
  <si>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</si>
  <si>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</si>
  <si>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</si>
  <si>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</si>
  <si>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</si>
  <si>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</si>
  <si>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</si>
  <si>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</si>
  <si>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</si>
  <si>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</si>
  <si>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</si>
  <si>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</si>
  <si>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</si>
  <si>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</si>
  <si>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</si>
  <si>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</si>
  <si>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</si>
  <si>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</si>
  <si>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</si>
  <si>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</si>
  <si>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</si>
  <si>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</si>
  <si>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</si>
  <si>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</si>
  <si>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</si>
  <si>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</si>
  <si>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</si>
  <si>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</si>
  <si>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</si>
  <si>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</si>
  <si>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</si>
  <si>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</si>
  <si>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</si>
  <si>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</si>
  <si>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</si>
  <si>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</si>
  <si>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</si>
  <si>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</si>
  <si>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</si>
  <si>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</si>
  <si>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</si>
  <si>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</si>
  <si>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</si>
  <si>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</si>
  <si>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</si>
  <si>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</si>
  <si>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</si>
  <si>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</si>
  <si>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</si>
  <si>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</si>
  <si>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</si>
  <si>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</si>
  <si>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</si>
  <si>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</si>
  <si>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</si>
  <si>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</si>
  <si>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</si>
  <si>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</si>
  <si>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</si>
  <si>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</si>
  <si>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</si>
  <si>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</si>
  <si>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</si>
  <si>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</si>
  <si>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</si>
  <si>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</si>
  <si>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</si>
  <si>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</si>
  <si>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</si>
  <si>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</si>
  <si>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</si>
  <si>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</si>
  <si>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</si>
  <si>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</si>
  <si>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</si>
  <si>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</si>
  <si>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</si>
  <si>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</si>
  <si>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</si>
  <si>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</si>
  <si>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</si>
  <si>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</si>
  <si>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</si>
  <si>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</si>
  <si>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</si>
  <si>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</si>
  <si>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</si>
  <si>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</si>
  <si>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</si>
  <si>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</si>
  <si>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</si>
  <si>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</si>
  <si>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</si>
  <si>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</si>
  <si>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</si>
  <si>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</si>
  <si>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</si>
  <si>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</si>
  <si>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</si>
  <si>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</si>
  <si>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</si>
  <si>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</si>
  <si>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</si>
  <si>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</si>
  <si>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</si>
  <si>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</si>
  <si>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</si>
  <si>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</si>
  <si>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</si>
  <si>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</si>
  <si>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</si>
  <si>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</si>
  <si>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</si>
  <si>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</si>
  <si>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</si>
  <si>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</si>
  <si>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</si>
  <si>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</si>
  <si>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</si>
  <si>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</si>
  <si>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</si>
  <si>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</si>
  <si>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</si>
  <si>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</si>
  <si>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</si>
  <si>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</si>
  <si>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</si>
  <si>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</si>
  <si>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</si>
  <si>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</si>
  <si>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</si>
  <si>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</si>
  <si>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</si>
  <si>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</si>
  <si>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</si>
  <si>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</si>
  <si>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</si>
  <si>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</si>
  <si>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</si>
  <si>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</si>
  <si>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</si>
  <si>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</si>
  <si>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</si>
  <si>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</si>
  <si>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</si>
  <si>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</si>
  <si>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</si>
  <si>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</si>
  <si>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</si>
  <si>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</si>
  <si>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</si>
  <si>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</si>
  <si>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</si>
  <si>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</si>
  <si>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</si>
  <si>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</si>
  <si>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</si>
  <si>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</si>
  <si>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</si>
  <si>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</si>
  <si>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</si>
  <si>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</si>
  <si>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</si>
  <si>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</si>
  <si>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</si>
  <si>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</si>
  <si>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</si>
  <si>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</si>
  <si>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</si>
  <si>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</si>
  <si>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</si>
  <si>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</si>
  <si>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</si>
  <si>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</si>
  <si>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</si>
  <si>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</si>
  <si>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</si>
  <si>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</si>
  <si>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</si>
  <si>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</si>
  <si>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</si>
  <si>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</si>
  <si>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</si>
  <si>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</si>
  <si>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</si>
  <si>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</si>
  <si>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</si>
  <si>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</si>
  <si>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</si>
  <si>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</si>
  <si>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</si>
  <si>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</si>
  <si>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</si>
  <si>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</si>
  <si>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</si>
  <si>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</si>
  <si>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</si>
  <si>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</si>
  <si>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</si>
  <si>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</si>
  <si>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</si>
  <si>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</si>
  <si>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</si>
  <si>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</si>
  <si>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</si>
  <si>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</si>
  <si>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</si>
  <si>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</si>
  <si>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</si>
  <si>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</si>
  <si>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</si>
  <si>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</si>
  <si>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</si>
  <si>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</si>
  <si>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</si>
  <si>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</si>
  <si>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</si>
  <si>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</si>
  <si>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</si>
  <si>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</si>
  <si>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</si>
  <si>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</si>
  <si>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</si>
  <si>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</si>
  <si>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</si>
  <si>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</si>
  <si>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</si>
  <si>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</si>
  <si>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</si>
  <si>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</si>
  <si>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</si>
  <si>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</si>
  <si>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</si>
  <si>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</si>
  <si>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</si>
  <si>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</si>
  <si>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</si>
  <si>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</si>
  <si>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</si>
  <si>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</si>
  <si>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</si>
  <si>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</si>
  <si>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</si>
  <si>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</si>
  <si>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</si>
  <si>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</si>
  <si>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</si>
  <si>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</si>
  <si>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</si>
  <si>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</si>
  <si>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</si>
  <si>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</si>
  <si>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</si>
  <si>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</si>
  <si>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</si>
  <si>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</si>
  <si>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</si>
  <si>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</si>
  <si>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</si>
  <si>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</si>
  <si>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</si>
  <si>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</si>
  <si>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</si>
  <si>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</si>
  <si>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</si>
  <si>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</si>
  <si>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</si>
  <si>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</si>
  <si>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</si>
  <si>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</si>
  <si>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</si>
  <si>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</si>
  <si>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</si>
  <si>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</si>
  <si>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</si>
  <si>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</si>
  <si>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</si>
  <si>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</si>
  <si>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</si>
  <si>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</si>
  <si>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</si>
  <si>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</si>
  <si>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</si>
  <si>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</si>
  <si>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</si>
  <si>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</si>
  <si>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</si>
  <si>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</si>
  <si>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</si>
  <si>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</si>
  <si>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</si>
  <si>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</si>
  <si>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</si>
  <si>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</si>
  <si>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</si>
  <si>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</si>
  <si>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</si>
  <si>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</si>
  <si>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</si>
  <si>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</si>
  <si>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</si>
  <si>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</si>
  <si>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</si>
  <si>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</si>
  <si>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</si>
  <si>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</si>
  <si>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</si>
  <si>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</si>
  <si>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</si>
  <si>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</si>
  <si>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</si>
  <si>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</si>
  <si>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</si>
  <si>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</si>
  <si>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</si>
  <si>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</si>
  <si>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</si>
  <si>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</si>
  <si>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</si>
  <si>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</si>
  <si>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</si>
  <si>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</si>
  <si>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</si>
  <si>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</si>
  <si>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</si>
  <si>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</si>
  <si>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</si>
  <si>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</si>
  <si>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</si>
  <si>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</si>
  <si>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</si>
  <si>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</si>
  <si>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</si>
  <si>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</si>
  <si>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</si>
  <si>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</si>
  <si>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</si>
  <si>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</si>
  <si>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</si>
  <si>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</si>
  <si>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</si>
  <si>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</si>
  <si>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</si>
  <si>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</si>
  <si>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</si>
  <si>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</si>
  <si>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</si>
  <si>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</si>
  <si>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</si>
  <si>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</si>
  <si>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</si>
  <si>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</si>
  <si>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</si>
  <si>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</si>
  <si>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</si>
  <si>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</si>
  <si>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</si>
  <si>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</si>
  <si>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</si>
  <si>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</si>
  <si>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</si>
  <si>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</si>
  <si>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</si>
  <si>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</si>
  <si>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</si>
  <si>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</si>
  <si>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</si>
  <si>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</si>
  <si>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</si>
  <si>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</si>
  <si>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</si>
  <si>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</si>
  <si>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</si>
  <si>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</si>
  <si>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</si>
  <si>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</si>
  <si>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</si>
  <si>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</si>
  <si>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</si>
  <si>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</si>
  <si>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</si>
  <si>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</si>
  <si>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</si>
  <si>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</si>
  <si>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</si>
  <si>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</si>
  <si>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</si>
  <si>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</si>
  <si>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</si>
  <si>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</si>
  <si>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</si>
  <si>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</si>
  <si>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</si>
  <si>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</si>
  <si>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</si>
  <si>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</si>
  <si>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</si>
  <si>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</si>
  <si>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</si>
  <si>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</si>
  <si>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</si>
  <si>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</si>
  <si>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</si>
  <si>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</si>
  <si>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</si>
  <si>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</si>
  <si>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</si>
  <si>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</si>
  <si>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</si>
  <si>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</si>
  <si>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</si>
  <si>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</si>
  <si>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</si>
  <si>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</si>
  <si>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</si>
  <si>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</si>
  <si>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</si>
  <si>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</si>
  <si>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</si>
  <si>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</si>
  <si>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</si>
  <si>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</si>
  <si>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</si>
  <si>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</si>
  <si>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</si>
  <si>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</si>
  <si>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</si>
  <si>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</si>
  <si>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</si>
  <si>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</si>
  <si>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</si>
  <si>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</si>
  <si>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</si>
  <si>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</si>
  <si>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</si>
  <si>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</si>
  <si>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</si>
  <si>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</si>
  <si>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</si>
  <si>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</si>
  <si>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</si>
  <si>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</si>
  <si>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</si>
  <si>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</si>
  <si>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</si>
  <si>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</si>
  <si>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</si>
  <si>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</si>
  <si>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</si>
  <si>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</si>
  <si>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</si>
  <si>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</si>
  <si>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</si>
  <si>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</si>
  <si>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</si>
  <si>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</si>
  <si>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</si>
  <si>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</si>
  <si>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</si>
  <si>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</si>
  <si>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</si>
  <si>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</si>
  <si>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</si>
  <si>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</si>
  <si>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</si>
  <si>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</si>
  <si>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</si>
  <si>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</si>
  <si>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</si>
  <si>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</si>
  <si>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</si>
  <si>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</si>
  <si>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</si>
  <si>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</si>
  <si>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</si>
  <si>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</si>
  <si>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</si>
  <si>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</si>
  <si>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</si>
  <si>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</si>
  <si>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</si>
  <si>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</si>
  <si>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</si>
  <si>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</si>
  <si>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</si>
  <si>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</si>
  <si>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</si>
  <si>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</si>
  <si>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</si>
  <si>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</si>
  <si>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</si>
  <si>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</si>
  <si>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</si>
  <si>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</si>
  <si>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</si>
  <si>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</si>
  <si>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</si>
  <si>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</si>
  <si>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</si>
  <si>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</si>
  <si>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</si>
  <si>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</si>
  <si>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</si>
  <si>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</si>
  <si>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</si>
  <si>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</si>
  <si>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</si>
  <si>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</si>
  <si>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</si>
  <si>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</si>
  <si>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</si>
  <si>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</si>
  <si>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</si>
  <si>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</si>
  <si>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</si>
  <si>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</si>
  <si>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</si>
  <si>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</si>
  <si>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</si>
  <si>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</si>
  <si>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</si>
  <si>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</si>
  <si>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</si>
  <si>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</si>
  <si>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</si>
  <si>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</si>
  <si>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</si>
  <si>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</si>
  <si>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</si>
  <si>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</si>
  <si>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</si>
  <si>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</si>
  <si>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</si>
  <si>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</si>
  <si>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</si>
  <si>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</si>
  <si>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</si>
  <si>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</si>
  <si>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</si>
  <si>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</si>
  <si>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</si>
  <si>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</si>
  <si>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</si>
  <si>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</si>
  <si>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</si>
  <si>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</si>
  <si>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</si>
  <si>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</si>
  <si>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</si>
  <si>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</si>
  <si>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</si>
  <si>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</si>
  <si>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</si>
  <si>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</si>
  <si>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</si>
  <si>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</si>
  <si>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</si>
  <si>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</si>
  <si>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</si>
  <si>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</si>
  <si>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</si>
  <si>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</si>
  <si>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</si>
  <si>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</si>
  <si>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</si>
  <si>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</si>
  <si>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</si>
  <si>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</si>
  <si>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</si>
  <si>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</si>
  <si>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</si>
  <si>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</si>
  <si>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</si>
  <si>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</si>
  <si>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</si>
  <si>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</si>
  <si>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</si>
  <si>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</si>
  <si>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</si>
  <si>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</si>
  <si>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</si>
  <si>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</si>
  <si>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</si>
  <si>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</si>
  <si>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</si>
  <si>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</si>
  <si>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</si>
  <si>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</si>
  <si>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</si>
  <si>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</si>
  <si>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</si>
  <si>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</si>
  <si>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</si>
  <si>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</si>
  <si>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</si>
  <si>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</si>
  <si>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</si>
  <si>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</si>
  <si>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</si>
  <si>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</si>
  <si>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</si>
  <si>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</si>
  <si>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</si>
  <si>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</si>
  <si>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</si>
  <si>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</si>
  <si>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</si>
  <si>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</si>
  <si>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</si>
  <si>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</si>
  <si>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</si>
  <si>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</si>
  <si>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</si>
  <si>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</si>
  <si>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</si>
  <si>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</si>
  <si>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</si>
  <si>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</si>
  <si>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</si>
  <si>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</si>
  <si>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</si>
  <si>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</si>
  <si>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</si>
  <si>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</si>
  <si>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</si>
  <si>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</si>
  <si>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</si>
  <si>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</si>
  <si>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</si>
  <si>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</si>
  <si>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</si>
  <si>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</si>
  <si>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</si>
  <si>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</si>
  <si>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</si>
  <si>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</si>
  <si>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</si>
  <si>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</si>
  <si>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</si>
  <si>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</si>
  <si>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</si>
  <si>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</si>
  <si>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</si>
  <si>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</si>
  <si>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</si>
  <si>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</si>
  <si>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</si>
  <si>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</si>
  <si>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</si>
  <si>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</si>
  <si>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</si>
  <si>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</si>
  <si>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</si>
  <si>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</si>
  <si>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</si>
  <si>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</si>
  <si>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</si>
  <si>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</si>
  <si>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</si>
  <si>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</si>
  <si>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</si>
  <si>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</si>
  <si>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</si>
  <si>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</si>
  <si>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</si>
  <si>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</si>
  <si>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</si>
  <si>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</si>
  <si>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</si>
  <si>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</si>
  <si>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</si>
  <si>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</si>
  <si>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</si>
  <si>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</si>
  <si>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</si>
  <si>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</si>
  <si>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</si>
  <si>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</si>
  <si>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</si>
  <si>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</si>
  <si>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</si>
  <si>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</si>
  <si>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</si>
  <si>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</si>
  <si>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</si>
  <si>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</si>
  <si>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</si>
  <si>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</si>
  <si>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</si>
  <si>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</si>
  <si>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</si>
  <si>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</si>
  <si>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</si>
  <si>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</si>
  <si>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</si>
  <si>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</si>
  <si>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</si>
  <si>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</si>
  <si>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</si>
  <si>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</si>
  <si>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</si>
  <si>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</si>
  <si>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</si>
  <si>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</si>
  <si>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</si>
  <si>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</si>
  <si>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</si>
  <si>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</si>
  <si>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</si>
  <si>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</si>
  <si>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</si>
  <si>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</si>
  <si>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</si>
  <si>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</si>
  <si>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</si>
  <si>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</si>
  <si>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</si>
  <si>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</si>
  <si>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</si>
  <si>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</si>
  <si>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</si>
  <si>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</si>
  <si>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</si>
  <si>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</si>
  <si>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</si>
  <si>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</si>
  <si>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</si>
  <si>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</si>
  <si>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</si>
  <si>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</si>
  <si>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</si>
  <si>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</si>
  <si>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</si>
  <si>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</si>
  <si>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</si>
  <si>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</si>
  <si>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</si>
  <si>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</si>
  <si>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</si>
  <si>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</si>
  <si>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</si>
  <si>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</si>
  <si>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</si>
  <si>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</si>
  <si>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</si>
  <si>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</si>
  <si>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</si>
  <si>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</si>
  <si>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</si>
  <si>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</si>
  <si>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</si>
  <si>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</si>
  <si>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</si>
  <si>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</si>
  <si>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</si>
  <si>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</si>
  <si>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</si>
  <si>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</si>
  <si>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</si>
  <si>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</si>
  <si>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</si>
  <si>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</si>
  <si>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</si>
  <si>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</si>
  <si>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</si>
  <si>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</si>
  <si>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</si>
  <si>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</si>
  <si>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</si>
  <si>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</si>
  <si>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</si>
  <si>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</si>
  <si>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</si>
  <si>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</si>
  <si>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</si>
  <si>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</si>
  <si>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</si>
  <si>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</si>
  <si>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</si>
  <si>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</si>
  <si>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</si>
  <si>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</si>
  <si>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</si>
  <si>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</si>
  <si>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</si>
  <si>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</si>
  <si>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</si>
  <si>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</si>
  <si>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</si>
  <si>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</si>
  <si>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</si>
  <si>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</si>
  <si>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</si>
  <si>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</si>
  <si>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</si>
  <si>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</si>
  <si>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</si>
  <si>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</si>
  <si>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</si>
  <si>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</si>
  <si>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</si>
  <si>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</si>
  <si>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</si>
  <si>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</si>
  <si>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</si>
  <si>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</si>
  <si>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</si>
  <si>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</si>
  <si>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</si>
  <si>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</si>
  <si>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</si>
  <si>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</si>
  <si>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</si>
  <si>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</si>
  <si>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</si>
  <si>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</si>
  <si>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</si>
  <si>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</si>
  <si>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</si>
  <si>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</si>
  <si>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</si>
  <si>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</si>
  <si>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</si>
  <si>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</si>
  <si>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</si>
  <si>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</si>
  <si>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</si>
  <si>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</si>
  <si>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</si>
  <si>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</si>
  <si>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</si>
  <si>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</si>
  <si>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</si>
  <si>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</si>
  <si>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</si>
  <si>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</si>
  <si>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</si>
  <si>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</si>
  <si>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</si>
  <si>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</si>
  <si>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</si>
  <si>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</si>
  <si>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</si>
  <si>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</si>
  <si>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</si>
  <si>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</si>
  <si>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</si>
  <si>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</si>
  <si>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</si>
  <si>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</si>
  <si>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</si>
  <si>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</si>
  <si>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</si>
  <si>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</si>
  <si>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</si>
  <si>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</si>
  <si>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</si>
  <si>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</si>
  <si>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</si>
  <si>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</si>
  <si>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</si>
  <si>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</si>
  <si>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</si>
  <si>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</si>
  <si>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</si>
  <si>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</si>
  <si>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</si>
  <si>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</si>
  <si>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</si>
  <si>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</si>
  <si>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</si>
  <si>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</si>
  <si>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</si>
  <si>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</si>
  <si>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</si>
  <si>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</si>
  <si>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</si>
  <si>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</si>
  <si>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</si>
  <si>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</si>
  <si>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</si>
  <si>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</si>
  <si>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</si>
  <si>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</si>
  <si>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</si>
  <si>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</si>
  <si>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</si>
  <si>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</si>
  <si>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</si>
  <si>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</si>
  <si>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</si>
  <si>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</si>
  <si>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</si>
  <si>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</si>
  <si>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</si>
  <si>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</si>
  <si>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</si>
  <si>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</si>
  <si>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</si>
  <si>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</si>
  <si>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</si>
  <si>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</si>
  <si>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</si>
  <si>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</si>
  <si>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</si>
  <si>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</si>
  <si>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</si>
  <si>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</si>
  <si>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</si>
  <si>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</si>
  <si>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</si>
  <si>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</si>
  <si>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</si>
  <si>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</si>
  <si>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</si>
  <si>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</si>
  <si>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</si>
  <si>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</si>
  <si>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</si>
  <si>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</si>
  <si>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</si>
  <si>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</si>
  <si>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</si>
  <si>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</si>
  <si>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</si>
  <si>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</si>
  <si>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</si>
  <si>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</si>
  <si>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</si>
  <si>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</si>
  <si>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</si>
  <si>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</si>
  <si>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</si>
  <si>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</si>
  <si>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</si>
  <si>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</si>
  <si>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</si>
  <si>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</si>
  <si>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</si>
  <si>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</si>
  <si>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</si>
  <si>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</si>
  <si>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</si>
  <si>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</si>
  <si>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</si>
  <si>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</si>
  <si>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</si>
  <si>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</si>
  <si>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</si>
  <si>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</si>
  <si>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</si>
  <si>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</si>
  <si>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</si>
  <si>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</si>
  <si>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</si>
  <si>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</si>
  <si>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</si>
  <si>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</si>
  <si>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</si>
  <si>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</si>
  <si>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</si>
  <si>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</si>
  <si>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</si>
  <si>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</si>
  <si>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</si>
  <si>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</si>
  <si>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</si>
  <si>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</si>
  <si>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</si>
  <si>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</si>
  <si>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</si>
  <si>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</si>
  <si>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</si>
  <si>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</si>
  <si>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</si>
  <si>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</si>
  <si>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</si>
  <si>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</si>
  <si>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</si>
  <si>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</si>
  <si>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</si>
  <si>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</si>
  <si>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</si>
  <si>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</si>
  <si>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</si>
  <si>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</si>
  <si>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</si>
  <si>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</si>
  <si>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</si>
  <si>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</si>
  <si>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</si>
  <si>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</si>
  <si>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</si>
  <si>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</si>
  <si>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</si>
  <si>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</si>
  <si>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</si>
  <si>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</si>
  <si>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</si>
  <si>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</si>
  <si>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</si>
  <si>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</si>
  <si>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</si>
  <si>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</si>
  <si>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</si>
  <si>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</si>
  <si>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</si>
  <si>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</si>
  <si>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</si>
  <si>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</si>
  <si>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</si>
  <si>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</si>
  <si>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</si>
  <si>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</si>
  <si>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</si>
  <si>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</si>
  <si>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</si>
  <si>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</si>
  <si>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</si>
  <si>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</si>
  <si>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</si>
  <si>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</si>
  <si>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</si>
  <si>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</si>
  <si>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</si>
  <si>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</si>
  <si>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</si>
  <si>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</si>
  <si>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</si>
  <si>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</si>
  <si>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</si>
  <si>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</si>
  <si>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</si>
  <si>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</si>
  <si>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</si>
  <si>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</si>
  <si>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</si>
  <si>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</si>
  <si>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</si>
  <si>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</si>
  <si>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</si>
  <si>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</si>
  <si>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</si>
  <si>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</si>
  <si>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</si>
  <si>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</si>
  <si>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</si>
  <si>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</si>
  <si>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</si>
  <si>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</si>
  <si>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</si>
  <si>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</si>
  <si>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</si>
  <si>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</si>
  <si>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</si>
  <si>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</si>
  <si>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</si>
  <si>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</si>
  <si>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</si>
  <si>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</si>
  <si>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</si>
  <si>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</si>
  <si>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</si>
  <si>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</si>
  <si>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</si>
  <si>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</si>
  <si>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</si>
  <si>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</si>
  <si>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</si>
  <si>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</si>
  <si>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</si>
  <si>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</si>
  <si>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</si>
  <si>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</si>
  <si>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</si>
  <si>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</si>
  <si>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</si>
  <si>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</si>
  <si>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</si>
  <si>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</si>
  <si>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</si>
  <si>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</si>
  <si>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</si>
  <si>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</si>
  <si>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</si>
  <si>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</si>
  <si>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</si>
  <si>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</si>
  <si>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</si>
  <si>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</si>
  <si>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</si>
  <si>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</si>
  <si>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PCM-20251201-00001611</t>
  </si>
  <si>
    <t xml:space="preserve">Major </t>
  </si>
  <si>
    <t>Cell Unavailable at RIY2M7380-P2-L900-L800 @ Sceco // EM team checking</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</si>
  <si>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</si>
  <si>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</si>
  <si>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</si>
  <si>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</si>
  <si>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</si>
  <si>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</si>
  <si>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</si>
  <si>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</si>
  <si>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</si>
  <si>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</si>
  <si>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</si>
  <si>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</si>
  <si>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PCM-20251201-00001674</t>
  </si>
  <si>
    <t>EM team on the way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</si>
</sst>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5" dataDxfId="154" headerRowBorderDxfId="152" tableBorderDxfId="153" totalsRowBorderDxfId="151">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1" totalsRowShown="0" headerRowDxfId="29" dataDxfId="28" headerRowBorderDxfId="26" tableBorderDxfId="27">
  <autoFilter ref="A1:L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329.9703887731448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45992.918814699071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45992.918814699071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45992.918814699071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45992.918814699071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45992.918814699071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45992.918814699071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45992.918814699071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45992.918814699071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45992.918814699071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45992.918814699071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45992.918814699071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45992.918814699071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45992.918814699071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45992.918814699071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45992.918814699071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45992.918814699071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45992.918814699071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45992.918814699071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45992.918814699071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45992.918814699071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45992.918814699071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45992.918814699071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45992.918814699071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45992.918814699071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45992.918814699071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45992.918814699071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45992.918814699071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45992.918814699071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45992.918814699071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45992.918814699071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45992.918814699071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45992.918814699071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45992.918814699071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45992.918814699071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45992.918814699071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45992.918814699071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45992.918814699071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45992.918814699071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45992.918814699071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45992.918814699071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45992.918814699071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45992.918814699071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45992.918814699071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45992.918814699071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45992.918814699071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45992.918814699071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45992.918814699071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45992.918814699071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45992.918814699071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45992.918814699071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45992.918814699071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45992.918814699071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45992.918814699071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45992.918814699071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45992.918814699071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45992.918814699071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45992.918814699071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45992.918814699071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45992.918814699071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45992.918814699071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45992.918814699071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45992.918814699071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45992.918814699071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45992.918814699071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45992.918814699071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45992.918814699071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45992.918814699071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45992.918814699071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45992.918814699071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45992.918814699071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45992.918814699071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45992.918814699071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45992.918814699071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45992.918814699071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45992.918814699071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45992.918814699071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45992.918814699071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45992.918814699071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45992.918814699071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45992.918814699071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45992.918814699071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45992.918814699071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45992.918814699071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45992.918814699071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45992.918814699071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45992.918814699071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45992.918814699071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45992.918814699071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45992.918814699071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45992.918814699071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45992.918814699071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45992.918814699071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45992.918814699071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45992.918814699071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45992.918814699071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45992.918814699071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45992.918814699071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45992.918814699071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45992.918814699071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45992.918814699071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45992.918814699071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45992.918814699071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45992.918814699071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45992.918814699071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45992.918814699071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45992.918814699071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45992.918814699071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45992.918814699071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45992.918814699071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45992.918814699071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45992.918814699071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45992.918814699071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45992.918814699071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45992.918814699071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45992.918814699071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45992.918814699071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45992.918814699071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45992.918814699071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45992.918814699071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45992.918814699071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45992.918814699071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45992.918814699071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45992.918814699071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45992.918814699071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45992.918814699071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45992.918814699071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45992.918814699071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45992.918814699071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45992.918814699071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45992.918814699071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45992.918814699071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45992.918814699071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45992.918814699071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45992.918814699071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45992.918814699071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45992.918814699071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45992.918814699071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45992.918814699071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45992.918814699071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45992.918814699071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45992.918814699071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45992.918814699071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45992.918814699071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45992.918814699071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45992.918814699071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45992.918814699071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45992.918814699071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45992.918814699071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45992.918814699071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45992.918814699071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45992.918814699071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45992.918814699071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45992.918814699071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45992.918814699071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45992.918814699071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45992.918814699071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45992.918814699071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45992.918814699071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45992.918814699071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45992.918814699071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45992.918814699071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45992.918814699071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45992.918814699071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45992.918814699071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45992.918814699071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45992.918814699071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45992.918814699071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45992.918814699071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45992.918814699071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45992.918814699071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45992.918814699071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45992.918814699071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45992.918814699071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45992.918814699071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45992.918814699071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45992.918814699071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45992.918814699071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45992.918814699071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45992.918814699071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45992.918814699071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45992.918814699071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45992.918814699071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45992.918814699071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45992.918814699071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45992.918814699071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45992.918814699071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45992.918814699071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45992.918814699071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45992.918814699071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45992.918814699071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45992.918814699071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45992.918814699071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45992.918814699071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45992.918814699071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45992.918814699071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45992.918814699071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45992.918814699071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45992.918814699071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45992.918814699071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45992.918814699071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45992.918814699071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45992.918814699071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45992.918814699071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45992.918814699071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45992.918814699071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45992.918814699071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45992.918814699071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45992.918814699071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45992.918814699071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45992.918814699071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45992.918814699071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45992.918814699071</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E728FFFC-A9AB-49A2-A276-D76F5EAE5EA2}"/>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167.91897673610947</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8.5313957175894757</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9" t="s">
        <v>10872</v>
      </c>
      <c r="E5" s="99" t="s">
        <v>39194</v>
      </c>
      <c r="F5" s="100">
        <v>45992.855636574073</v>
      </c>
      <c r="G5" s="101">
        <f ca="1">IFERROR(NOW()-F5,"-")</f>
        <v>6.317812499764841E-2</v>
      </c>
      <c r="H5" s="100">
        <v>45992.823692129627</v>
      </c>
      <c r="I5" s="18" t="str">
        <f>IFERROR(VLOOKUP(D5,DB!A:F,6,0),"")</f>
        <v>SCECO</v>
      </c>
      <c r="J5" s="18" t="str">
        <f>IFERROR(VLOOKUP(D5,DB!A:G,7,0),"")</f>
        <v>Vandalized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45992.918814699071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45992.918814699071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45992.918814699071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45992.918814699071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45992.918814699071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45992.918814699071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45992.918814699071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45992.918814699071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45992.918814699071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45992.918814699071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45992.918814699071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45992.918814699071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45992.918814699071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45992.918814699071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45992.918814699071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45992.918814699071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45992.918814699071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45992.918814699071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45992.918814699071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45992.918814699071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45992.918814699071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45992.918814699071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45992.918814699071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45992.918814699071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45992.918814699071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45992.918814699071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45992.918814699071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45992.918814699071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45992.918814699071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45992.918814699071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45992.918814699071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45992.918814699071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45992.918814699071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45992.918814699071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45992.918814699071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45992.918814699071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45992.918814699071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45992.918814699071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45992.918814699071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45992.918814699071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45992.918814699071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45992.918814699071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45992.918814699071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45992.918814699071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45992.918814699071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45992.918814699071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45992.918814699071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45992.918814699071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45992.918814699071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45992.918814699071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45992.918814699071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45992.918814699071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45992.918814699071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45992.918814699071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tabSelected="1"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45992.918814699071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45992.918814699071</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45992.918814699071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45992.918814699071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45992.918814699071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45992.918814699071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45992.918814699071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45992.918814699071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45992.918814699071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45992.918814699071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45992.918814699071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45992.918814699071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45992.918814699071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45992.918814699071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45992.918814699071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45992.918814699071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45992.918814699071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45992.918814699071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45992.918814699071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45992.918814699071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45992.918814699071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45992.918814699071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45992.918814699071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45992.918814699071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45992.918814699071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45992.918814699071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45992.918814699071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45992.918814699071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45992.918814699071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45992.918814699071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45992.918814699071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45992.918814699071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45992.918814699071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45992.918814699071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45992.918814699071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45992.918814699071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45992.918814699071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45992.918814699071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45992.918814699071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45992.918814699071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45992.918814699071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45992.918814699071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45992.918814699071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45992.918814699071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45992.918814699071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45992.918814699071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45992.918814699071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45992.918814699071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45992.918814699071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45992.918814699071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45992.918814699071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45992.918814699071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45992.918814699071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45992.918814699071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45992.918814699071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45992.918814699071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45992.918814699071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45992.918814699071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45992.918814699071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45992.918814699071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45992.918814699071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45992.918814699071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45992.918814699071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45992.918814699071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45992.918814699071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45992.918814699071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45992.918814699071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45992.918814699071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45992.918814699071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45992.918814699071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45992.918814699071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45992.918814699071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45992.918814699071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45992.918814699071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45992.918814699071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45992.918814699071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45992.918814699071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45992.918814699071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45992.918814699071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45992.918814699071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45992.918814699071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45992.918814699071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45992.918814699071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45992.918814699071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45992.918814699071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45992.918814699071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45992.918814699071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45992.918814699071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45992.918814699071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45992.918814699071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45992.918814699071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45992.918814699071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45992.918814699071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45992.918814699071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45992.918814699071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45992.918814699071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45992.918814699071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45992.918814699071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45992.918814699071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45992.918814699071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45992.918814699071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45992.918814699071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45992.918814699071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45992.918814699071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45992.918814699071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45992.918814699071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45992.918814699071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45992.918814699071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45992.918814699071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45992.918814699071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45992.918814699071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45992.918814699071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45992.918814699071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45992.918814699071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45992.918814699071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45992.918814699071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45992.918814699071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45992.918814699071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45992.918814699071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45992.918814699071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45992.918814699071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45992.918814699071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45992.918814699071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45992.918814699071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45992.918814699071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45992.918814699071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45992.918814699071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45992.918814699071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45992.918814699071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45992.918814699071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45992.918814699071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45992.918814699071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45992.918814699071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45992.918814699071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45992.918814699071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45992.918814699071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45992.918814699071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45992.918814699071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45992.918814699071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45992.918814699071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45992.918814699071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45992.918814699071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45992.918814699071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45992.918814699071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45992.918814699071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45992.918814699071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45992.918814699071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45992.918814699071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45992.918814699071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45992.918814699071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45992.918814699071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45992.918814699071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45992.918814699071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45992.918814699071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45992.918814699071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45992.918814699071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45992.918814699071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45992.918814699071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45992.918814699071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45992.918814699071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45992.918814699071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45992.918814699071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45992.918814699071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45992.918814699071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45992.918814699071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45992.918814699071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45992.918814699071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45992.918814699071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45992.918814699071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45992.918814699071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45992.918814699071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45992.918814699071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45992.918814699071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45992.918814699071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45992.918814699071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45992.918814699071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45992.918814699071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45992.918814699071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45992.918814699071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45992.918814699071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45992.918814699071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45992.918814699071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45992.918814699071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45992.918814699071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45992.918814699071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45992.918814699071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45992.918814699071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45992.918814699071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45992.918814699071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45992.918814699071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45992.918814699071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45992.918814699071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45992.918814699071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45992.918814699071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45992.918814699071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45992.918814699071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45992.918814699071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45992.918814699071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45992.918814699071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45992.918814699071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45992.918814699071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45992.918814699071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45992.918814699071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45992.918814699071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45992.918814699071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45992.918814699071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45992.918814699071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45992.918814699071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45992.918814699071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45992.918814699071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45992.918814699071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45992.918814699071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45992.918814699071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45992.918814699071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45992.918814699071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45992.918814699071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45992.918814699071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45992.918814699071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45992.918814699071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45992.918814699071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45992.918814699071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45992.918814699071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45992.918814699071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45992.918814699071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45992.918814699071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45992.918814699071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45992.918814699071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45992.918814699071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45992.918814699071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45992.918814699071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45992.918814699071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45992.918814699071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45992.918814699071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45992.918814699071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45992.918814699071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45992.918814699071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45992.918814699071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45992.918814699071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45992.918814699071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45992.918814699071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45992.918814699071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45992.918814699071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45992.918814699071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45992.918814699071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45992.918814699071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45992.918814699071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45992.918814699071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45992.918814699071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45992.918814699071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45992.918814699071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45992.918814699071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45992.918814699071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45992.918814699071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45992.918814699071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45992.918814699071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45992.918814699071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45992.918814699071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45992.918814699071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45992.918814699071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45992.918814699071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45992.918814699071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45992.918814699071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45992.918814699071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45992.918814699071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45992.918814699071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45992.918814699071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45992.918814699071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45992.918814699071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45992.918814699071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45992.918814699071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45992.918814699071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45992.918814699071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45992.918814699071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45992.918814699071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45992.918814699071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45992.918814699071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45992.918814699071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45992.918814699071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45992.918814699071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45992.918814699071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45992.918814699071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45992.918814699071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45992.918814699071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45992.918814699071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45992.918814699071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45992.918814699071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45992.918814699071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45992.918814699071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45992.918814699071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45992.918814699071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45992.918814699071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45992.918814699071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45992.918814699071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45992.918814699071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45992.918814699071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45992.918814699071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45992.918814699071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45992.918814699071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45992.918814699071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45992.918814699071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45992.918814699071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45992.918814699071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45992.918814699071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45992.918814699071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45992.918814699071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45992.918814699071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45992.918814699071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45992.918814699071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45992.918814699071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45992.918814699071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45992.918814699071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45992.918814699071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45992.918814699071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45992.918814699071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45992.918814699071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45992.918814699071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45992.918814699071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45992.918814699071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45992.918814699071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45992.918814699071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45992.918814699071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45992.918814699071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45992.918814699071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45992.918814699071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45992.918814699071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45992.918814699071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45992.918814699071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45992.918814699071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45992.918814699071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45992.918814699071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45992.918814699071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45992.918814699071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45992.918814699071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45992.918814699071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45992.918814699071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45992.918814699071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45992.918814699071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45992.918814699071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45992.918814699071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45992.918814699071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45992.918814699071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45992.918814699071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45992.918814699071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45992.918814699071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45992.918814699071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45992.918814699071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45992.918814699071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45992.918814699071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45992.918814699071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45992.918814699071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45992.918814699071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45992.918814699071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45992.918814699071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45992.918814699071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45992.918814699071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45992.918814699071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45992.918814699071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45992.918814699071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45992.918814699071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45992.918814699071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45992.918814699071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45992.918814699071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45992.918814699071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45992.918814699071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45992.918814699071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45992.918814699071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45992.918814699071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45992.918814699071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45992.918814699071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45992.918814699071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45992.918814699071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45992.918814699071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45992.918814699071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45992.918814699071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45992.918814699071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45992.918814699071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45992.918814699071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45992.918814699071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45992.918814699071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45992.918814699071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45992.918814699071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45992.918814699071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45992.918814699071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45992.918814699071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45992.918814699071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45992.918814699071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45992.918814699071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45992.918814699071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45992.918814699071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45992.918814699071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45992.918814699071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45992.918814699071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45992.918814699071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45992.918814699071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45992.918814699071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45992.918814699071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45992.918814699071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45992.918814699071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45992.918814699071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45992.918814699071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45992.918814699071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45992.918814699071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45992.918814699071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45992.918814699071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45992.918814699071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45992.918814699071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45992.918814699071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45992.918814699071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45992.918814699071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45992.918814699071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45992.918814699071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45992.918814699071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45992.918814699071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45992.918814699071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45992.918814699071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45992.918814699071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45992.918814699071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45992.918814699071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45992.918814699071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45992.918814699071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45992.918814699071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45992.918814699071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45992.918814699071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45992.918814699071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45992.918814699071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45992.918814699071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45992.918814699071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45992.918814699071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45992.918814699071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45992.918814699071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45992.918814699071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45992.918814699071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45992.918814699071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45992.918814699071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45992.918814699071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45992.918814699071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45992.918814699071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45992.918814699071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45992.918814699071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45992.918814699071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45992.918814699071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45992.918814699071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45992.918814699071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45992.918814699071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45992.918814699071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45992.918814699071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45992.918814699071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45992.918814699071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45992.918814699071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45992.918814699071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45992.918814699071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45992.918814699071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45992.918814699071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45992.918814699071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45992.918814699071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45992.918814699071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45992.918814699071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45992.918814699071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45992.918814699071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45992.918814699071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45992.918814699071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45992.918814699071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45992.918814699071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45992.918814699071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45992.918814699071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45992.918814699071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45992.918814699071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45992.918814699071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45992.918814699071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45992.918814699071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45992.918814699071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45992.918814699071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45992.918814699071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45992.918814699071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45992.918814699071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45992.918814699071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45992.918814699071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45992.918814699071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45992.918814699071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45992.918814699071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45992.918814699071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45992.918814699071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45992.918814699071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45992.918814699071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45992.918814699071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45992.918814699071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45992.918814699071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45992.918814699071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45992.918814699071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45992.918814699071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45992.918814699071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45992.918814699071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45992.918814699071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45992.918814699071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45992.918814699071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45992.918814699071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45992.918814699071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45992.918814699071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45992.918814699071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45992.918814699071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45992.918814699071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45992.918814699071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45992.918814699071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45992.918814699071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45992.918814699071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45992.918814699071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45992.918814699071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45992.918814699071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45992.918814699071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45992.918814699071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45992.918814699071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45992.918814699071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45992.918814699071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45992.918814699071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45992.918814699071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45992.918814699071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45992.918814699071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45992.918814699071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45992.918814699071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45992.918814699071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45992.918814699071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45992.918814699071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45992.918814699071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45992.918814699071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45992.918814699071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45992.918814699071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45992.918814699071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45992.918814699071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45992.918814699071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45992.918814699071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45992.918814699071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45992.918814699071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45992.918814699071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45992.918814699071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45992.918814699071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45992.918814699071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45992.918814699071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45992.918814699071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45992.918814699071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45992.918814699071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45992.918814699071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45992.918814699071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45992.918814699071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45992.918814699071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45992.918814699071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45992.918814699071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45992.918814699071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45992.918814699071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45992.918814699071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45992.918814699071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45992.918814699071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45992.918814699071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45992.918814699071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45992.918814699071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45992.918814699071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45992.918814699071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45992.918814699071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45992.918814699071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45992.918814699071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45992.918814699071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45992.918814699071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45992.918814699071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45992.918814699071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45992.918814699071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45992.918814699071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45992.918814699071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45992.918814699071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45992.918814699071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45992.918814699071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45992.918814699071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45992.918814699071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45992.918814699071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45992.918814699071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45992.918814699071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45992.918814699071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45992.918814699071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45992.918814699071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45992.918814699071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45992.918814699071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45992.918814699071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45992.918814699071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45992.918814699071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45992.918814699071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45992.918814699071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45992.918814699071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45992.918814699071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45992.918814699071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45992.918814699071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45992.918814699071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45992.918814699071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45992.918814699071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45992.918814699071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45992.918814699071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45992.918814699071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45992.918814699071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45992.918814699071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45992.918814699071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45992.918814699071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45992.918814699071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45992.918814699071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45992.918814699071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45992.918814699071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45992.918814699071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45992.918814699071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45992.918814699071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45992.918814699071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45992.918814699071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45992.918814699071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45992.918814699071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45992.918814699071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45992.918814699071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45992.918814699071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45992.918814699071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45992.918814699071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45992.918814699071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45992.918814699071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45992.918814699071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45992.918814699071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45992.918814699071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45992.918814699071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45992.918814699071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45992.918814699071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45992.918814699071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45992.918814699071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45992.918814699071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45992.918814699071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45992.918814699071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45992.918814699071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45992.918814699071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45992.918814699071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45992.918814699071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45992.918814699071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45992.918814699071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45992.918814699071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45992.918814699071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45992.918814699071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45992.918814699071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45992.918814699071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45992.918814699071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45992.918814699071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45992.918814699071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45992.918814699071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45992.918814699071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45992.918814699071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45992.918814699071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45992.918814699071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45992.918814699071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45992.918814699071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45992.918814699071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45992.918814699071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45992.918814699071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45992.918814699071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45992.918814699071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45992.918814699071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45992.918814699071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45992.918814699071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45992.918814699071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45992.918814699071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45992.918814699071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45992.918814699071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45992.918814699071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45992.918814699071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45992.918814699071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45992.918814699071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45992.918814699071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45992.918814699071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45992.918814699071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45992.918814699071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45992.918814699071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45992.918814699071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45992.918814699071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45992.918814699071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45992.918814699071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45992.918814699071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45992.918814699071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45992.918814699071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45992.918814699071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45992.918814699071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45992.918814699071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45992.918814699071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45992.918814699071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45992.918814699071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45992.918814699071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45992.918814699071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45992.918814699071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45992.918814699071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45992.918814699071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45992.918814699071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45992.918814699071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45992.918814699071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45992.918814699071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45992.918814699071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45992.918814699071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45992.918814699071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45992.918814699071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45992.918814699071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45992.918814699071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45992.918814699071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45992.918814699071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45992.918814699071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45992.918814699071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45992.918814699071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45992.918814699071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45992.918814699071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45992.918814699071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45992.918814699071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45992.918814699071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45992.918814699071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45992.918814699071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45992.918814699071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45992.918814699071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45992.918814699071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45992.918814699071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45992.918814699071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45992.918814699071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45992.918814699071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45992.918814699071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45992.918814699071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45992.918814699071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45992.918814699071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45992.918814699071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45992.918814699071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45992.918814699071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45992.918814699071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45992.918814699071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45992.918814699071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45992.918814699071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45992.918814699071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45992.918814699071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45992.918814699071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45992.918814699071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45992.918814699071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45992.918814699071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45992.918814699071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45992.918814699071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45992.918814699071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45992.918814699071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45992.918814699071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45992.918814699071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45992.918814699071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45992.918814699071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45992.918814699071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45992.918814699071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45992.918814699071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45992.918814699071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45992.918814699071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45992.918814699071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45992.918814699071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45992.918814699071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45992.918814699071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45992.918814699071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45992.918814699071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45992.918814699071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45992.918814699071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45992.918814699071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45992.918814699071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45992.918814699071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45992.918814699071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45992.918814699071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45992.918814699071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45992.918814699071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45992.918814699071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45992.918814699071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45992.918814699071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45992.918814699071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45992.918814699071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45992.918814699071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45992.918814699071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45992.918814699071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45992.918814699071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45992.918814699071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45992.918814699071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45992.918814699071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45992.918814699071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45992.918814699071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45992.918814699071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45992.918814699071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45992.918814699071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45992.918814699071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45992.918814699071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45992.918814699071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45992.918814699071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45992.918814699071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45992.918814699071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45992.918814699071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45992.918814699071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45992.918814699071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45992.918814699071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45992.918814699071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45992.918814699071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45992.918814699071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45992.918814699071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45992.918814699071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45992.918814699071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45992.918814699071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45992.918814699071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45992.918814699071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45992.918814699071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45992.918814699071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45992.918814699071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45992.918814699071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45992.918814699071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45992.918814699071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45992.918814699071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45992.918814699071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45992.918814699071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45992.918814699071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45992.918814699071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45992.918814699071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45992.918814699071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45992.918814699071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45992.918814699071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45992.918814699071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45992.918814699071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45992.918814699071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45992.918814699071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45992.918814699071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45992.918814699071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45992.918814699071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45992.918814699071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45992.918814699071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45992.918814699071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45992.918814699071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45992.918814699071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45992.918814699071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45992.918814699071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45992.918814699071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45992.918814699071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45992.918814699071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45992.918814699071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45992.918814699071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45992.918814699071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45992.918814699071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45992.918814699071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45992.918814699071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45992.918814699071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45992.918814699071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45992.918814699071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45992.918814699071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45992.918814699071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45992.918814699071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45992.918814699071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45992.918814699071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45992.918814699071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45992.918814699071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45992.918814699071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45992.918814699071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45992.918814699071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45992.918814699071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45992.918814699071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45992.918814699071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45992.918814699071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45992.918814699071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45992.918814699071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45992.918814699071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45992.918814699071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45992.918814699071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45992.918814699071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45992.918814699071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45992.918814699071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45992.918814699071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45992.918814699071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45992.918814699071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45992.918814699071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45992.918814699071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45992.918814699071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45992.918814699071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45992.918814699071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45992.918814699071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45992.918814699071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45992.918814699071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45992.918814699071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45992.918814699071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45992.918814699071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45992.918814699071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45992.918814699071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45992.918814699071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45992.918814699071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45992.918814699071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45992.918814699071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45992.918814699071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45992.918814699071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45992.918814699071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45992.918814699071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45992.918814699071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45992.918814699071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45992.918814699071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45992.918814699071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45992.918814699071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45992.918814699071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45992.918814699071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45992.918814699071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45992.918814699071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45992.918814699071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45992.918814699071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45992.918814699071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45992.918814699071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45992.918814699071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45992.918814699071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45992.918814699071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45992.918814699071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45992.918814699071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45992.918814699071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45992.918814699071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45992.918814699071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45992.918814699071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45992.918814699071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45992.918814699071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45992.918814699071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45992.918814699071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45992.918814699071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45992.918814699071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45992.918814699071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45992.918814699071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45992.918814699071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45992.918814699071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45992.918814699071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45992.918814699071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45992.918814699071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45992.918814699071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45992.918814699071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45992.918814699071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45992.918814699071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45992.918814699071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45992.918814699071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45992.918814699071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45992.918814699071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45992.918814699071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45992.918814699071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45992.918814699071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45992.918814699071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45992.918814699071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45992.918814699071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45992.918814699071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45992.918814699071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45992.918814699071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45992.918814699071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45992.918814699071</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289.43809710647474</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2</v>
      </c>
      <c r="D3" s="88" t="s">
        <v>35271</v>
      </c>
      <c r="E3" s="91" t="s">
        <v>39106</v>
      </c>
      <c r="F3" s="92">
        <v>45992.715254629627</v>
      </c>
      <c r="G3" s="93">
        <f t="shared" ref="G3:G5" ca="1" si="0">IFERROR(NOW()-F3,"")</f>
        <v>0.20356006944348337</v>
      </c>
      <c r="H3" s="92">
        <v>45992.705231481479</v>
      </c>
      <c r="I3" s="110" t="str">
        <f>IFERROR(VLOOKUP(D3,DB!A:F,6,0),"")</f>
        <v>Generator-SG</v>
      </c>
      <c r="J3" s="110" t="str">
        <f>IFERROR(VLOOKUP(D3,DB!A:G,7,0),"")</f>
        <v>Dead</v>
      </c>
      <c r="K3" s="94" t="s">
        <v>39199</v>
      </c>
      <c r="L3" s="88" t="str">
        <f>IFERROR(VLOOKUP(D3,DB!A:I,9,0),"")</f>
        <v>Latis</v>
      </c>
    </row>
    <row r="4" spans="1:16" ht="15" customHeight="1">
      <c r="A4" s="110"/>
      <c r="B4" s="110"/>
      <c r="C4" s="90"/>
      <c r="D4" s="88"/>
      <c r="E4" s="91"/>
      <c r="F4" s="92"/>
      <c r="G4" s="93">
        <f t="shared" ca="1" si="0"/>
        <v>45992.918814699071</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45992.918814699071</v>
      </c>
      <c r="H5" s="92"/>
      <c r="I5" s="110" t="str">
        <f>IFERROR(VLOOKUP(D5,DB!A:F,6,0),"")</f>
        <v/>
      </c>
      <c r="J5" s="110" t="str">
        <f>IFERROR(VLOOKUP(D5,DB!A:G,7,0),"")</f>
        <v/>
      </c>
      <c r="K5" s="94"/>
      <c r="L5" s="88" t="str">
        <f>IFERROR(VLOOKUP(D5,DB!A:I,9,0),"")</f>
        <v/>
      </c>
    </row>
    <row r="6" spans="1:16" ht="15" customHeight="1">
      <c r="A6" s="110"/>
      <c r="B6" s="110"/>
      <c r="C6" s="90"/>
      <c r="D6" s="88"/>
      <c r="E6" s="91"/>
      <c r="F6" s="92"/>
      <c r="G6" s="93">
        <f ca="1">IFERROR(NOW()-F6,"")</f>
        <v>45992.918814699071</v>
      </c>
      <c r="H6" s="92"/>
      <c r="I6" s="110" t="str">
        <f>IFERROR(VLOOKUP(D6,DB!A:F,6,0),"")</f>
        <v/>
      </c>
      <c r="J6" s="110" t="str">
        <f>IFERROR(VLOOKUP(D6,DB!A:G,7,0),"")</f>
        <v/>
      </c>
      <c r="K6" s="94"/>
      <c r="L6" s="88" t="str">
        <f>IFERROR(VLOOKUP(D6,DB!A:I,9,0),"")</f>
        <v/>
      </c>
    </row>
    <row r="7" spans="1:16" ht="15" customHeight="1">
      <c r="A7" s="110"/>
      <c r="B7" s="110"/>
      <c r="C7" s="90"/>
      <c r="D7" s="88"/>
      <c r="E7" s="91"/>
      <c r="F7" s="92"/>
      <c r="G7" s="93">
        <f t="shared" ref="G6:G69" ca="1" si="1">IFERROR(NOW()-F7,"")</f>
        <v>45992.918814699071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1"/>
        <v>45992.918814699071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45992.918814699071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45992.918814699071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45992.918814699071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45992.918814699071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45992.918814699071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45992.918814699071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45992.918814699071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45992.918814699071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45992.918814699071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45992.918814699071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45992.918814699071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45992.918814699071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45992.918814699071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45992.918814699071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45992.918814699071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45992.918814699071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45992.918814699071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45992.918814699071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45992.918814699071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45992.918814699071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45992.918814699071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45992.918814699071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45992.918814699071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45992.918814699071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45992.918814699071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45992.918814699071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45992.918814699071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45992.918814699071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45992.918814699071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45992.918814699071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45992.918814699071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45992.918814699071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45992.918814699071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45992.918814699071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45992.918814699071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45992.918814699071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45992.918814699071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45992.918814699071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45992.918814699071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45992.918814699071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45992.918814699071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45992.918814699071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45992.918814699071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45992.918814699071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45992.918814699071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45992.918814699071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45992.918814699071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45992.918814699071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45992.918814699071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45992.918814699071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45992.918814699071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45992.918814699071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45992.918814699071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45992.918814699071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45992.918814699071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45992.918814699071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45992.918814699071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45992.918814699071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45992.918814699071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45992.918814699071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45992.918814699071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45992.918814699071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45992.918814699071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45992.918814699071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45992.918814699071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45992.918814699071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45992.918814699071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45992.918814699071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45992.918814699071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45992.918814699071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45992.918814699071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45992.918814699071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45992.918814699071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45992.918814699071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45992.918814699071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45992.918814699071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45992.918814699071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45992.918814699071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45992.918814699071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45992.918814699071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45992.918814699071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45992.918814699071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45992.918814699071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45992.918814699071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45992.918814699071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45992.918814699071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45992.918814699071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45992.918814699071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45992.918814699071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45992.918814699071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45992.918814699071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45992.918814699071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45992.918814699071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45992.918814699071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45992.918814699071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45992.918814699071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45992.918814699071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45992.918814699071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45992.918814699071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45992.918814699071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45992.918814699071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45992.918814699071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45992.918814699071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45992.918814699071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45992.918814699071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45992.918814699071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45992.918814699071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45992.918814699071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45992.918814699071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45992.918814699071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45992.918814699071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45992.918814699071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45992.918814699071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45992.918814699071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45992.918814699071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45992.918814699071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45992.918814699071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45992.918814699071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45992.918814699071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45992.918814699071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45992.918814699071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45992.918814699071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45992.918814699071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45992.918814699071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45992.918814699071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45992.918814699071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45992.918814699071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45992.918814699071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45992.918814699071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45992.918814699071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45992.918814699071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45992.918814699071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45992.918814699071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45992.918814699071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45992.918814699071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45992.918814699071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45992.918814699071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45992.918814699071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45992.918814699071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45992.918814699071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45992.918814699071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45992.918814699071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45992.918814699071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45992.918814699071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45992.918814699071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45992.918814699071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45992.918814699071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45992.918814699071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45992.918814699071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45992.918814699071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45992.918814699071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45992.918814699071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45992.918814699071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45992.918814699071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45992.918814699071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45992.918814699071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45992.918814699071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45992.918814699071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45992.918814699071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45992.918814699071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45992.918814699071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45992.918814699071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45992.918814699071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45992.918814699071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45992.918814699071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45992.918814699071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45992.918814699071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45992.918814699071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45992.918814699071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45992.918814699071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45992.918814699071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45992.918814699071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45992.918814699071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45992.918814699071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45992.918814699071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45992.918814699071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45992.918814699071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45992.918814699071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45992.918814699071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45992.918814699071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45992.918814699071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45992.918814699071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45992.918814699071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45992.918814699071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45992.918814699071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45992.918814699071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45992.918814699071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45992.918814699071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45992.918814699071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45992.918814699071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45992.918814699071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45992.918814699071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45992.918814699071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45992.918814699071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45992.918814699071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45992.918814699071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45992.918814699071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45992.918814699071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45992.918814699071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45992.918814699071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45992.918814699071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45992.918814699071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45992.918814699071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45992.918814699071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45992.918814699071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45992.918814699071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45992.918814699071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45992.918814699071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45992.918814699071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45992.918814699071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45992.918814699071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45992.918814699071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45992.918814699071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45992.918814699071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45992.918814699071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45992.918814699071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45992.918814699071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45992.918814699071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45992.918814699071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45992.918814699071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45992.918814699071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45992.918814699071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45992.918814699071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45992.918814699071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45992.918814699071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45992.918814699071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45992.918814699071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45992.918814699071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45992.918814699071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45992.918814699071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45992.918814699071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45992.918814699071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45992.918814699071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45992.918814699071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45992.918814699071</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workbookViewId="0">
      <selection activeCell="A6" sqref="A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101.08675451388262</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39186</v>
      </c>
      <c r="F3" s="38">
        <v>45926.188877314817</v>
      </c>
      <c r="G3" s="105">
        <f t="shared" ref="G3" ca="1" si="0">IFERROR(NOW()-F3,"")</f>
        <v>66.729937384254299</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39186</v>
      </c>
      <c r="F4" s="107">
        <v>45948.661111111112</v>
      </c>
      <c r="G4" s="108">
        <f t="shared" ref="G4" ca="1" si="1">IFERROR(NOW()-F4,"")</f>
        <v>44.257703587958531</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11.545516087957367</v>
      </c>
      <c r="H5" s="136">
        <v>45981.360798611109</v>
      </c>
      <c r="I5" s="106" t="str">
        <f>IFERROR(VLOOKUP(D5,DB!A:F,6,0),"")</f>
        <v>SCECO</v>
      </c>
      <c r="J5" s="106" t="str">
        <f>IFERROR(VLOOKUP(D5,DB!A:G,7,0),"")</f>
        <v>Dead</v>
      </c>
      <c r="K5" s="106" t="s">
        <v>39207</v>
      </c>
      <c r="L5" s="106" t="str">
        <f>IFERROR(VLOOKUP(D5,DB!A:I,9,0),"")</f>
        <v>Latis</v>
      </c>
    </row>
    <row r="6" spans="1:13">
      <c r="A6" s="37" t="s">
        <v>39208</v>
      </c>
      <c r="B6" s="37" t="str">
        <f>IFERROR(VLOOKUP(D6,DB!A:K,11,0),"")</f>
        <v>R5</v>
      </c>
      <c r="C6" s="37">
        <v>1</v>
      </c>
      <c r="D6" s="106" t="s">
        <v>34846</v>
      </c>
      <c r="E6" s="37" t="s">
        <v>39106</v>
      </c>
      <c r="F6" s="38">
        <v>45992.898888888885</v>
      </c>
      <c r="G6" s="105">
        <f ca="1">IFERROR(NOW()-F6,"")</f>
        <v>1.9925810185668524E-2</v>
      </c>
      <c r="H6" s="38">
        <v>45992.868981481479</v>
      </c>
      <c r="I6" s="37" t="str">
        <f>IFERROR(VLOOKUP(D6,DB!A:F,6,0),"")</f>
        <v>SCECO</v>
      </c>
      <c r="J6" s="37" t="str">
        <f>IFERROR(VLOOKUP(D6,DB!A:G,7,0),"")</f>
        <v>Vandalized</v>
      </c>
      <c r="K6" s="37" t="s">
        <v>39209</v>
      </c>
      <c r="L6" s="37" t="str">
        <f>IFERROR(VLOOKUP(D6,DB!A:I,9,0),"")</f>
        <v>Latis</v>
      </c>
    </row>
    <row r="7" spans="1:13">
      <c r="A7" s="37"/>
      <c r="B7" s="37" t="str">
        <f>IFERROR(VLOOKUP(D7,DB!A:K,11,0),"")</f>
        <v/>
      </c>
      <c r="C7" s="37"/>
      <c r="D7" s="37"/>
      <c r="E7" s="37"/>
      <c r="F7" s="38"/>
      <c r="G7" s="105">
        <f ca="1">IFERROR(NOW()-F7,"")</f>
        <v>45992.918814699071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45992.918814699071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45992.918814699071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45992.918814699071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45992.918814699071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45992.918814699071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45992.918814699071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45992.918814699071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45992.918814699071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45992.918814699071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45992.918814699071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45992.918814699071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45992.918814699071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45992.918814699071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45992.918814699071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45992.918814699071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45992.918814699071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45992.918814699071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45992.918814699071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45992.918814699071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45992.918814699071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45992.918814699071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45992.918814699071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45992.918814699071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45992.918814699071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45992.918814699071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45992.918814699071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45992.918814699071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45992.918814699071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45992.918814699071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45992.918814699071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45992.918814699071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45992.918814699071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45992.918814699071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45992.918814699071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45992.918814699071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45992.918814699071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45992.918814699071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45992.918814699071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45992.918814699071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45992.918814699071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45992.918814699071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45992.918814699071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45992.918814699071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45992.918814699071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45992.918814699071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45992.918814699071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45992.918814699071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45992.918814699071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45992.918814699071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45992.918814699071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45992.918814699071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45992.918814699071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45992.918814699071</v>
      </c>
      <c r="H60" s="38"/>
      <c r="I60" s="37" t="str">
        <f>IFERROR(VLOOKUP(D60,DB!A:F,6,0),"")</f>
        <v/>
      </c>
      <c r="J60" s="37" t="str">
        <f>IFERROR(VLOOKUP(D60,DB!A:G,7,0),"")</f>
        <v/>
      </c>
      <c r="K60" s="37"/>
      <c r="L60" s="37" t="str">
        <f>IFERROR(VLOOKUP(D60,DB!A:I,9,0),"")</f>
        <v/>
      </c>
    </row>
    <row r="61" spans="1:12">
      <c r="A61" s="150"/>
      <c r="B61" s="150" t="str">
        <f>IFERROR(VLOOKUP(D61,DB!A:K,11,0),"")</f>
        <v/>
      </c>
      <c r="C61" s="150"/>
      <c r="D61" s="150"/>
      <c r="E61" s="150"/>
      <c r="F61" s="151"/>
      <c r="G61" s="152">
        <f ca="1">IFERROR(NOW()-F61,"")</f>
        <v>45992.918814699071</v>
      </c>
      <c r="H61" s="151"/>
      <c r="I61" s="150" t="str">
        <f>IFERROR(VLOOKUP(D61,DB!A:F,6,0),"")</f>
        <v/>
      </c>
      <c r="J61" s="150" t="str">
        <f>IFERROR(VLOOKUP(D61,DB!A:G,7,0),"")</f>
        <v/>
      </c>
      <c r="K61" s="150"/>
      <c r="L61" s="150" t="str">
        <f>IFERROR(VLOOKUP(D61,DB!A:I,9,0),"")</f>
        <v/>
      </c>
    </row>
  </sheetData>
  <dataValidations count="2">
    <dataValidation allowBlank="1" showInputMessage="1" showErrorMessage="1" sqref="E1" xr:uid="{920C6338-E771-4DAE-8C89-92A9093EA4DE}"/>
    <dataValidation type="list" allowBlank="1" showInputMessage="1" showErrorMessage="1" sqref="E2:E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45992.918814699071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45992.918814699071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45992.918814699071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45992.918814699071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45992.918814699071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45992.918814699071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45992.918814699071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45992.918814699071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45992.918814699071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45992.918814699071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45992.918814699071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45992.918814699071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45992.918814699071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45992.918814699071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45992.918814699071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45992.918814699071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45992.918814699071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45992.918814699071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45992.918814699071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45992.918814699071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45992.918814699071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45992.918814699071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45992.918814699071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45992.918814699071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45992.918814699071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45992.918814699071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45992.918814699071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45992.918814699071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45992.918814699071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45992.918814699071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45992.918814699071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45992.918814699071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45992.918814699071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45992.918814699071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45992.918814699071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45992.918814699071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45992.918814699071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45992.918814699071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45992.918814699071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45992.918814699071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45992.918814699071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45992.918814699071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45992.918814699071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45992.918814699071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45992.918814699071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45992.918814699071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45992.918814699071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45992.918814699071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45992.918814699071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45992.918814699071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45992.918814699071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45992.918814699071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45992.918814699071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45992.918814699071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45992.918814699071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45992.918814699071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45992.918814699071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45992.918814699071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45992.918814699071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45992.918814699071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45992.918814699071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45992.918814699071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45992.918814699071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45992.918814699071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45992.918814699071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45992.918814699071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45992.918814699071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45992.918814699071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45992.918814699071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45992.918814699071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45992.918814699071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45992.918814699071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45992.918814699071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45992.918814699071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45992.918814699071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45992.918814699071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45992.918814699071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45992.918814699071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45992.918814699071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45992.918814699071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45992.918814699071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45992.918814699071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45992.918814699071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45992.918814699071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45992.918814699071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45992.918814699071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45992.918814699071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45992.918814699071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45992.918814699071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45992.918814699071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45992.918814699071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45992.918814699071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45992.918814699071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45992.918814699071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45992.918814699071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45992.918814699071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45992.918814699071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45992.918814699071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45992.918814699071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45992.918814699071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45992.918814699071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45992.918814699071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45992.918814699071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45992.918814699071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45992.918814699071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45992.918814699071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45992.918814699071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45992.918814699071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45992.918814699071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45992.918814699071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45992.918814699071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45992.918814699071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45992.918814699071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45992.918814699071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45992.918814699071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45992.918814699071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45992.918814699071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45992.918814699071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45992.918814699071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45992.918814699071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45992.918814699071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45992.918814699071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45992.918814699071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45992.918814699071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45992.918814699071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45992.918814699071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45992.918814699071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45992.918814699071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45992.918814699071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45992.918814699071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45992.918814699071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45992.918814699071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45992.918814699071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45992.918814699071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45992.918814699071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45992.918814699071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45992.918814699071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45992.918814699071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45992.918814699071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45992.918814699071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45992.918814699071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45992.918814699071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45992.918814699071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45992.918814699071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45992.918814699071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45992.918814699071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45992.918814699071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45992.918814699071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45992.918814699071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45992.918814699071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45992.918814699071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45992.918814699071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45992.918814699071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45992.918814699071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45992.918814699071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45992.918814699071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45992.918814699071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45992.918814699071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45992.918814699071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45992.918814699071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45992.918814699071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45992.918814699071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45992.918814699071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45992.918814699071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45992.918814699071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45992.918814699071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45992.918814699071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45992.918814699071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45992.918814699071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45992.918814699071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45992.918814699071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45992.918814699071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45992.918814699071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45992.918814699071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45992.918814699071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45992.918814699071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45992.918814699071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45992.918814699071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45992.918814699071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45992.918814699071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45992.918814699071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45992.918814699071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45992.918814699071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45992.918814699071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45992.918814699071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45992.918814699071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45992.918814699071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45992.918814699071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45992.918814699071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45992.918814699071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45992.918814699071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45992.918814699071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45992.918814699071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45992.918814699071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45992.918814699071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45992.918814699071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45992.918814699071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45992.918814699071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45992.918814699071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45992.918814699071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45992.918814699071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45992.918814699071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45992.918814699071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45992.918814699071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45992.918814699071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45992.918814699071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45992.918814699071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45992.918814699071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45992.918814699071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45992.918814699071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45992.918814699071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45992.918814699071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45992.918814699071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45992.918814699071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45992.918814699071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45992.918814699071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45992.918814699071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45992.918814699071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45992.918814699071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45992.918814699071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45992.918814699071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45992.918814699071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45992.918814699071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45992.918814699071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45992.918814699071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45992.918814699071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45992.918814699071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45992.918814699071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45992.918814699071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45992.918814699071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45992.918814699071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45992.918814699071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45992.918814699071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45992.918814699071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45992.918814699071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45992.918814699071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45992.918814699071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45992.918814699071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45992.918814699071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45992.918814699071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45992.918814699071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45992.918814699071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45992.918814699071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45992.918814699071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45992.918814699071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45992.918814699071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45992.918814699071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45992.918814699071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45992.918814699071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45992.918814699071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45992.918814699071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45992.918814699071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45992.918814699071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45992.918814699071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45992.918814699071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45992.918814699071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45992.918814699071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45992.918814699071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45992.918814699071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45992.918814699071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45992.918814699071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45992.918814699071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45992.918814699071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45992.918814699071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45992.918814699071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45992.918814699071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45992.918814699071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45992.918814699071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45992.918814699071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45992.918814699071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45992.918814699071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45992.918814699071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45992.918814699071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45992.918814699071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45992.918814699071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45992.918814699071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45992.918814699071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45992.918814699071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45992.918814699071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45992.918814699071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45992.918814699071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45992.918814699071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45992.918814699071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45992.918814699071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45992.918814699071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45992.918814699071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45992.918814699071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45992.918814699071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45992.918814699071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45992.918814699071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45992.918814699071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45992.918814699071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45992.918814699071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45992.918814699071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45992.918814699071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45992.918814699071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45992.918814699071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45992.918814699071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45992.918814699071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45992.918814699071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45992.918814699071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45992.918814699071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45992.918814699071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45992.918814699071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45992.918814699071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45992.918814699071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45992.918814699071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45992.918814699071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45992.918814699071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45992.918814699071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45992.918814699071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45992.918814699071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45992.918814699071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45992.918814699071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45992.918814699071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45992.918814699071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45992.918814699071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45992.918814699071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45992.918814699071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45992.918814699071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45992.918814699071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45992.918814699071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45992.918814699071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45992.918814699071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45992.918814699071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45992.918814699071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45992.918814699071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45992.918814699071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45992.918814699071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45992.918814699071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45992.918814699071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45992.918814699071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45992.918814699071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45992.918814699071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45992.918814699071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45992.918814699071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45992.918814699071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45992.918814699071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45992.918814699071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45992.918814699071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45992.918814699071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45992.918814699071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45992.918814699071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45992.918814699071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45992.918814699071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45992.918814699071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45992.918814699071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45992.918814699071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45992.918814699071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45992.918814699071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45992.918814699071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45992.918814699071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45992.918814699071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45992.918814699071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45992.918814699071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45992.918814699071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45992.918814699071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45992.918814699071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45992.918814699071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45992.918814699071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45992.918814699071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45992.918814699071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45992.918814699071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45992.918814699071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45992.918814699071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45992.918814699071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45992.918814699071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45992.918814699071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45992.918814699071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45992.918814699071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45992.918814699071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45992.918814699071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45992.918814699071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45992.918814699071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45992.918814699071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45992.918814699071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45992.918814699071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45992.918814699071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45992.918814699071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45992.918814699071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45992.918814699071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45992.918814699071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45992.918814699071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45992.918814699071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45992.918814699071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45992.918814699071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45992.918814699071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45992.918814699071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45992.918814699071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45992.918814699071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45992.918814699071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45992.918814699071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45992.918814699071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45992.918814699071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45992.918814699071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45992.918814699071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45992.918814699071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45992.918814699071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45992.918814699071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45992.918814699071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45992.918814699071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45992.918814699071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45992.918814699071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45992.918814699071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45992.918814699071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45992.918814699071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45992.918814699071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45992.918814699071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45992.918814699071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45992.918814699071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45992.918814699071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45992.918814699071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45992.918814699071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45992.918814699071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45992.918814699071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45992.918814699071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45992.918814699071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45992.918814699071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45992.918814699071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45992.918814699071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45992.918814699071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45992.918814699071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45992.918814699071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45992.918814699071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45992.918814699071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45992.918814699071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45992.918814699071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45992.918814699071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45992.918814699071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45992.918814699071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45992.918814699071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45992.918814699071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45992.918814699071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45992.918814699071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45992.918814699071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45992.918814699071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45992.918814699071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45992.918814699071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45992.918814699071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45992.918814699071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45992.918814699071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45992.918814699071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45992.918814699071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45992.918814699071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45992.918814699071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45992.918814699071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45992.918814699071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45992.918814699071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45992.918814699071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45992.918814699071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45992.918814699071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45992.918814699071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45992.918814699071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45992.918814699071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45992.918814699071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45992.918814699071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45992.918814699071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45992.918814699071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45992.918814699071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45992.918814699071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45992.918814699071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45992.918814699071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45992.918814699071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45992.918814699071</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45992.918814699071</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2025-12-01T19:03:11Z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